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7.1.15\пользовательские папки\Почта_сервер\ЭКСПЕРТНО_АНАЛИТИЧЕСКАЯ_РАБОТА\Аналитические записки\2024\Закл. 02-24 Исполнение за 1 кв. 2024\Приложения за 1 картал 2024 года\"/>
    </mc:Choice>
  </mc:AlternateContent>
  <bookViews>
    <workbookView xWindow="0" yWindow="0" windowWidth="28800" windowHeight="10725"/>
  </bookViews>
  <sheets>
    <sheet name="Лист1" sheetId="1" r:id="rId1"/>
  </sheets>
  <definedNames>
    <definedName name="_xlnm.Print_Titles" localSheetId="0">Лист1!$6:$9</definedName>
    <definedName name="_xlnm.Print_Area" localSheetId="0">Лист1!$A$1:$N$49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F39" i="1"/>
  <c r="F40" i="1"/>
  <c r="F41" i="1"/>
  <c r="N39" i="1"/>
  <c r="N40" i="1"/>
  <c r="N41" i="1"/>
  <c r="K10" i="1" l="1"/>
  <c r="N10" i="1"/>
  <c r="M10" i="1"/>
  <c r="N32" i="1"/>
  <c r="N34" i="1"/>
  <c r="N31" i="1"/>
  <c r="N28" i="1"/>
  <c r="N27" i="1"/>
  <c r="N15" i="1"/>
  <c r="E42" i="1" l="1"/>
  <c r="E44" i="1" s="1"/>
  <c r="D42" i="1"/>
  <c r="D44" i="1" s="1"/>
  <c r="C42" i="1"/>
  <c r="C44" i="1" s="1"/>
  <c r="H42" i="1" l="1"/>
  <c r="H44" i="1" s="1"/>
  <c r="J42" i="1"/>
  <c r="I42" i="1"/>
  <c r="M40" i="1"/>
  <c r="M41" i="1"/>
  <c r="L39" i="1"/>
  <c r="L40" i="1"/>
  <c r="K39" i="1"/>
  <c r="K40" i="1"/>
  <c r="M39" i="1"/>
  <c r="N11" i="1" l="1"/>
  <c r="N13" i="1"/>
  <c r="N14" i="1"/>
  <c r="N18" i="1"/>
  <c r="N19" i="1"/>
  <c r="N20" i="1"/>
  <c r="N21" i="1"/>
  <c r="N22" i="1"/>
  <c r="N23" i="1"/>
  <c r="N24" i="1"/>
  <c r="N25" i="1"/>
  <c r="N26" i="1"/>
  <c r="N29" i="1"/>
  <c r="N33" i="1"/>
  <c r="N36" i="1"/>
  <c r="N37" i="1"/>
  <c r="N43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3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3" i="1"/>
  <c r="F12" i="1"/>
  <c r="F11" i="1"/>
  <c r="F1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3" i="1"/>
  <c r="F44" i="1" l="1"/>
  <c r="G44" i="1"/>
  <c r="G42" i="1"/>
  <c r="F42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3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3" i="1"/>
  <c r="M42" i="1" l="1"/>
  <c r="N42" i="1"/>
  <c r="L42" i="1"/>
  <c r="K42" i="1"/>
  <c r="I44" i="1" l="1"/>
  <c r="L10" i="1" l="1"/>
  <c r="J44" i="1" l="1"/>
  <c r="N44" i="1" l="1"/>
  <c r="M44" i="1"/>
  <c r="K44" i="1"/>
  <c r="L44" i="1"/>
</calcChain>
</file>

<file path=xl/sharedStrings.xml><?xml version="1.0" encoding="utf-8"?>
<sst xmlns="http://schemas.openxmlformats.org/spreadsheetml/2006/main" count="88" uniqueCount="86">
  <si>
    <t>Наименование показателя</t>
  </si>
  <si>
    <t>Экономическое развитие</t>
  </si>
  <si>
    <t>Развитие информационного общества и формирование электронного правительства в Забайкальском крае</t>
  </si>
  <si>
    <t>Воспроизводство и использование природных ресурсов</t>
  </si>
  <si>
    <t>Охрана окружающей среды</t>
  </si>
  <si>
    <t>Развитие транспортной системы Забайкальского края</t>
  </si>
  <si>
    <t>Развитие здравоохранения Забайкальского края</t>
  </si>
  <si>
    <t>Развитие физической культуры и спорта в Забайкальском крае</t>
  </si>
  <si>
    <t>Совершенствование государственного управления Забайкальского края</t>
  </si>
  <si>
    <t>Непрограммная деятельность</t>
  </si>
  <si>
    <t>Всего расходов</t>
  </si>
  <si>
    <t>Код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</si>
  <si>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</si>
  <si>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</si>
  <si>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</si>
  <si>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</si>
  <si>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</si>
  <si>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</si>
  <si>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</si>
  <si>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</si>
  <si>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</si>
  <si>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24</t>
  </si>
  <si>
    <t>26</t>
  </si>
  <si>
    <t>Развитие жилищно-коммунального хозяйства Забайкальского края</t>
  </si>
  <si>
    <t>27</t>
  </si>
  <si>
    <t>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</t>
  </si>
  <si>
    <t>28</t>
  </si>
  <si>
    <t>88</t>
  </si>
  <si>
    <t>Итого</t>
  </si>
  <si>
    <t>Обеспечение градостроительной деятельности на территории Забайкальского края</t>
  </si>
  <si>
    <t>х</t>
  </si>
  <si>
    <t xml:space="preserve">к Аналитической записке </t>
  </si>
  <si>
    <t>% исполнения</t>
  </si>
  <si>
    <t>Приложение №3</t>
  </si>
  <si>
    <t>Примечание:</t>
  </si>
  <si>
    <t xml:space="preserve">тыс. рублей </t>
  </si>
  <si>
    <t>29</t>
  </si>
  <si>
    <t xml:space="preserve">Сохранение, использование, популяризация и государственная охрана объектов культурного наследия </t>
  </si>
  <si>
    <t>31</t>
  </si>
  <si>
    <t xml:space="preserve">Развитие культуры в Забайкальском крае </t>
  </si>
  <si>
    <t xml:space="preserve">Социальная поддержка граждан </t>
  </si>
  <si>
    <t xml:space="preserve">Доступная среда </t>
  </si>
  <si>
    <t xml:space="preserve">Управление государственными финансами и государственным долгом </t>
  </si>
  <si>
    <t xml:space="preserve">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 </t>
  </si>
  <si>
    <t xml:space="preserve">Содействие занятости населения </t>
  </si>
  <si>
    <t>Развитие сельского хозяйства и регулирования рынков сельскохозяйственной продукции, сырья и продовольствия</t>
  </si>
  <si>
    <t>Развитие лесного хозяйства Забайкальского края</t>
  </si>
  <si>
    <t xml:space="preserve">Управление государственной собственностью Забайкальского края </t>
  </si>
  <si>
    <t xml:space="preserve">Развитие международной, внешнеэкономической деятельности и туризма в Забайкальском крае </t>
  </si>
  <si>
    <t xml:space="preserve">Развитие территорий и жилищная политика Забайкальского края </t>
  </si>
  <si>
    <t>Комплексное развитие сельских территорий</t>
  </si>
  <si>
    <t>32</t>
  </si>
  <si>
    <t>Развитие дорожного хозяйства Забайкальского края</t>
  </si>
  <si>
    <t>33</t>
  </si>
  <si>
    <t>2023 год</t>
  </si>
  <si>
    <t xml:space="preserve">Закон о бюджете в действующей редакции  на 01.04.2023  №2159-ЗЗК  от 09.03.2023 </t>
  </si>
  <si>
    <t>Уточненные бюджетные ассигнования на 01.04.2023</t>
  </si>
  <si>
    <t>Исполнено на 01.04.2023</t>
  </si>
  <si>
    <t xml:space="preserve">Формирование современной городской среды </t>
  </si>
  <si>
    <t>Реализация государственной национальной политики, развитие институтов региональной политики и гражданского общества в Забайкальском крае</t>
  </si>
  <si>
    <t>Энергосбережение и развитие энергетики в Забайкальском крае</t>
  </si>
  <si>
    <t>Развитие внутреннего и въездного туризма и индустрии гостеприимства в Забайкальском крае</t>
  </si>
  <si>
    <t>34</t>
  </si>
  <si>
    <t>35</t>
  </si>
  <si>
    <t>36</t>
  </si>
  <si>
    <t>к Закону о бюджете (гр.5/гр.3)</t>
  </si>
  <si>
    <t>к уточнен ным бюджет ным ассигнованиям (гр.5/гр.4)</t>
  </si>
  <si>
    <t>в 3,1 раза</t>
  </si>
  <si>
    <t>в 8,5 раза</t>
  </si>
  <si>
    <t>Комплексные меры по улучшению наркологической ситуации в Забайкальском крае</t>
  </si>
  <si>
    <t xml:space="preserve">Социально-экономическое развитие Агинского Бурятского округа Забайкальского края </t>
  </si>
  <si>
    <t>Анализ исполнения расходной части бюджета в разрезе государственных программ Забайкальского края за 1 квартал 2023 и 2024 годов</t>
  </si>
  <si>
    <t>в гр. 3, 4  данные приведены в соответствии с распоряжением Правительства Забайкальского края от 19.05.2023 №180-р</t>
  </si>
  <si>
    <t>в гр. 8, 9  данные приведены в соответствии с распоряжением Правительства Забайкальского края от 21.05.2024 №219-р</t>
  </si>
  <si>
    <t xml:space="preserve">Закон о бюджете в действующей редакции  на 01.04.2023  №2303-ЗЗК  от 27.12.2024 </t>
  </si>
  <si>
    <t>Уточненные бюджетные ассигнования на 01.04.2024</t>
  </si>
  <si>
    <t>Исполнено на 01.04.2024</t>
  </si>
  <si>
    <t xml:space="preserve">Развитие образования Забайкальского края </t>
  </si>
  <si>
    <t xml:space="preserve">Отклонение 1 квартала 2024 года к 1 кварталу 2023 года </t>
  </si>
  <si>
    <t>в 2,5 раза</t>
  </si>
  <si>
    <t>в 9,7 раза</t>
  </si>
  <si>
    <t>абсолютное (гр.10-гр.5)</t>
  </si>
  <si>
    <t>относительное % (гр.10/гр.5)</t>
  </si>
  <si>
    <t>к Закону о бюджете (гр.10/гр.8)</t>
  </si>
  <si>
    <t>к уточнен ным бюджет ным ассигнованиям (гр.10/гр.9)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</si>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</sst>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b/>
      <i/>
      <sz val="10.5"/>
      <color theme="1"/>
      <name val="Arial"/>
      <family val="2"/>
      <charset val="204"/>
    </font>
    <font>
      <b/>
      <i/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8" fillId="2" borderId="1">
      <alignment horizontal="right" vertical="top" shrinkToFit="1"/>
    </xf>
  </cellStyleXfs>
  <cellXfs count="57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8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6" fillId="0" borderId="0" xfId="0" applyFont="1" applyFill="1"/>
    <xf numFmtId="0" fontId="13" fillId="0" borderId="3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6" fillId="0" borderId="1" xfId="1" applyNumberFormat="1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xl57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" zoomScaleNormal="100" workbookViewId="0">
      <selection activeCell="J11" sqref="J11"/>
    </sheetView>
  </sheetViews>
  <sheetFormatPr defaultRowHeight="15" x14ac:dyDescent="0.25"/>
  <cols>
    <col min="1" max="1" width="25.5703125" style="1" customWidth="1"/>
    <col min="2" max="2" width="5.42578125" style="1" customWidth="1"/>
    <col min="3" max="3" width="15.140625" style="1" customWidth="1"/>
    <col min="4" max="4" width="14.42578125" style="1" customWidth="1"/>
    <col min="5" max="5" width="14.28515625" style="1" customWidth="1"/>
    <col min="6" max="6" width="11.42578125" style="1" customWidth="1"/>
    <col min="7" max="7" width="9.85546875" style="1" customWidth="1"/>
    <col min="8" max="8" width="14.28515625" style="1" customWidth="1"/>
    <col min="9" max="9" width="14.5703125" style="1" customWidth="1"/>
    <col min="10" max="10" width="14" style="1" customWidth="1"/>
    <col min="11" max="11" width="11.85546875" style="1" customWidth="1"/>
    <col min="12" max="12" width="12" style="1" customWidth="1"/>
    <col min="13" max="13" width="12.7109375" customWidth="1"/>
    <col min="14" max="14" width="11.42578125" customWidth="1"/>
  </cols>
  <sheetData>
    <row r="1" spans="1:15" x14ac:dyDescent="0.25">
      <c r="A1" s="3"/>
      <c r="B1" s="3"/>
      <c r="C1" s="3"/>
      <c r="D1" s="3"/>
      <c r="E1" s="3"/>
      <c r="F1" s="3"/>
      <c r="G1" s="3"/>
      <c r="J1" s="28"/>
      <c r="K1" s="28"/>
      <c r="L1" s="44" t="s">
        <v>33</v>
      </c>
      <c r="M1" s="44"/>
      <c r="N1" s="44"/>
    </row>
    <row r="2" spans="1:15" x14ac:dyDescent="0.25">
      <c r="A2" s="3"/>
      <c r="B2" s="3"/>
      <c r="C2" s="3"/>
      <c r="D2" s="3"/>
      <c r="E2" s="3"/>
      <c r="F2" s="3"/>
      <c r="G2" s="3"/>
      <c r="J2" s="28"/>
      <c r="K2" s="44" t="s">
        <v>31</v>
      </c>
      <c r="L2" s="44"/>
      <c r="M2" s="44"/>
      <c r="N2" s="44"/>
    </row>
    <row r="3" spans="1:15" ht="6.75" customHeight="1" x14ac:dyDescent="0.25">
      <c r="A3" s="3"/>
      <c r="B3" s="3"/>
      <c r="C3" s="3"/>
      <c r="D3" s="3"/>
      <c r="E3" s="3"/>
      <c r="F3" s="3"/>
      <c r="G3" s="3"/>
      <c r="J3" s="44"/>
      <c r="K3" s="44"/>
      <c r="L3" s="44"/>
      <c r="M3" s="44"/>
      <c r="N3" s="44"/>
    </row>
    <row r="4" spans="1:15" ht="21.75" customHeight="1" x14ac:dyDescent="0.25">
      <c r="A4" s="46" t="s">
        <v>71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2"/>
    </row>
    <row r="5" spans="1:15" ht="15" customHeight="1" x14ac:dyDescent="0.25">
      <c r="A5" s="20"/>
      <c r="B5" s="20"/>
      <c r="C5" s="25"/>
      <c r="D5" s="25"/>
      <c r="E5" s="25"/>
      <c r="F5" s="25"/>
      <c r="G5" s="25"/>
      <c r="H5" s="20"/>
      <c r="I5" s="25"/>
      <c r="J5" s="25"/>
      <c r="K5" s="20"/>
      <c r="M5" s="45" t="s">
        <v>35</v>
      </c>
      <c r="N5" s="45"/>
      <c r="O5" s="29"/>
    </row>
    <row r="6" spans="1:15" s="13" customFormat="1" ht="15.75" customHeight="1" x14ac:dyDescent="0.2">
      <c r="A6" s="35" t="s">
        <v>0</v>
      </c>
      <c r="B6" s="36" t="s">
        <v>11</v>
      </c>
      <c r="C6" s="40" t="s">
        <v>54</v>
      </c>
      <c r="D6" s="41"/>
      <c r="E6" s="42"/>
      <c r="F6" s="40" t="s">
        <v>32</v>
      </c>
      <c r="G6" s="42"/>
      <c r="H6" s="37" t="s">
        <v>85</v>
      </c>
      <c r="I6" s="37"/>
      <c r="J6" s="37"/>
      <c r="K6" s="47" t="s">
        <v>32</v>
      </c>
      <c r="L6" s="48"/>
      <c r="M6" s="43" t="s">
        <v>78</v>
      </c>
      <c r="N6" s="43"/>
      <c r="O6" s="12"/>
    </row>
    <row r="7" spans="1:15" s="13" customFormat="1" ht="42.75" customHeight="1" x14ac:dyDescent="0.2">
      <c r="A7" s="35"/>
      <c r="B7" s="36"/>
      <c r="C7" s="37" t="s">
        <v>55</v>
      </c>
      <c r="D7" s="38" t="s">
        <v>56</v>
      </c>
      <c r="E7" s="52" t="s">
        <v>57</v>
      </c>
      <c r="F7" s="37" t="s">
        <v>65</v>
      </c>
      <c r="G7" s="38" t="s">
        <v>66</v>
      </c>
      <c r="H7" s="38" t="s">
        <v>74</v>
      </c>
      <c r="I7" s="38" t="s">
        <v>75</v>
      </c>
      <c r="J7" s="54" t="s">
        <v>76</v>
      </c>
      <c r="K7" s="37" t="s">
        <v>83</v>
      </c>
      <c r="L7" s="37" t="s">
        <v>84</v>
      </c>
      <c r="M7" s="43"/>
      <c r="N7" s="43"/>
    </row>
    <row r="8" spans="1:15" s="13" customFormat="1" ht="53.25" customHeight="1" x14ac:dyDescent="0.2">
      <c r="A8" s="35"/>
      <c r="B8" s="36"/>
      <c r="C8" s="37"/>
      <c r="D8" s="39"/>
      <c r="E8" s="52"/>
      <c r="F8" s="37"/>
      <c r="G8" s="39"/>
      <c r="H8" s="39"/>
      <c r="I8" s="39"/>
      <c r="J8" s="55"/>
      <c r="K8" s="37"/>
      <c r="L8" s="37"/>
      <c r="M8" s="31" t="s">
        <v>81</v>
      </c>
      <c r="N8" s="31" t="s">
        <v>82</v>
      </c>
    </row>
    <row r="9" spans="1:15" s="13" customFormat="1" ht="12" customHeight="1" x14ac:dyDescent="0.2">
      <c r="A9" s="9">
        <v>1</v>
      </c>
      <c r="B9" s="9">
        <v>2</v>
      </c>
      <c r="C9" s="8">
        <v>3</v>
      </c>
      <c r="D9" s="8">
        <v>4</v>
      </c>
      <c r="E9" s="53">
        <v>5</v>
      </c>
      <c r="F9" s="8">
        <v>6</v>
      </c>
      <c r="G9" s="8">
        <v>7</v>
      </c>
      <c r="H9" s="4">
        <v>8</v>
      </c>
      <c r="I9" s="4">
        <v>9</v>
      </c>
      <c r="J9" s="56">
        <v>10</v>
      </c>
      <c r="K9" s="4">
        <v>11</v>
      </c>
      <c r="L9" s="4">
        <v>12</v>
      </c>
      <c r="M9" s="4">
        <v>13</v>
      </c>
      <c r="N9" s="4">
        <v>14</v>
      </c>
    </row>
    <row r="10" spans="1:15" s="1" customFormat="1" ht="62.25" customHeight="1" x14ac:dyDescent="0.25">
      <c r="A10" s="21" t="s">
        <v>42</v>
      </c>
      <c r="B10" s="22" t="s">
        <v>12</v>
      </c>
      <c r="C10" s="5">
        <v>7683521.9000000004</v>
      </c>
      <c r="D10" s="5">
        <v>7683521.9000000004</v>
      </c>
      <c r="E10" s="49">
        <v>1931935.5</v>
      </c>
      <c r="F10" s="26">
        <f>E10/C10*100</f>
        <v>25.143879657582545</v>
      </c>
      <c r="G10" s="26">
        <f>E10/D10*100</f>
        <v>25.143879657582545</v>
      </c>
      <c r="H10" s="5">
        <v>9579559.0999999996</v>
      </c>
      <c r="I10" s="5">
        <v>9579559.0999999996</v>
      </c>
      <c r="J10" s="49">
        <v>1422123</v>
      </c>
      <c r="K10" s="30">
        <f xml:space="preserve"> J10/H10*100</f>
        <v>14.845390953326861</v>
      </c>
      <c r="L10" s="30">
        <f>J10/I10*100</f>
        <v>14.845390953326861</v>
      </c>
      <c r="M10" s="7">
        <f t="shared" ref="M10:M44" si="0">J10-E10</f>
        <v>-509812.5</v>
      </c>
      <c r="N10" s="7">
        <f>J10/E10*100-100</f>
        <v>-26.388691547932112</v>
      </c>
    </row>
    <row r="11" spans="1:15" s="1" customFormat="1" ht="99" customHeight="1" x14ac:dyDescent="0.25">
      <c r="A11" s="21" t="s">
        <v>43</v>
      </c>
      <c r="B11" s="22" t="s">
        <v>13</v>
      </c>
      <c r="C11" s="23">
        <v>1721903</v>
      </c>
      <c r="D11" s="5">
        <v>1721903</v>
      </c>
      <c r="E11" s="49">
        <v>428179.7</v>
      </c>
      <c r="F11" s="26">
        <f>E11/C11*100</f>
        <v>24.866656251833003</v>
      </c>
      <c r="G11" s="26">
        <f t="shared" ref="G11:G44" si="1">E11/D11*100</f>
        <v>24.866656251833003</v>
      </c>
      <c r="H11" s="23">
        <v>1971782</v>
      </c>
      <c r="I11" s="5">
        <v>1971782</v>
      </c>
      <c r="J11" s="49">
        <v>343867.1</v>
      </c>
      <c r="K11" s="30">
        <f t="shared" ref="K11:K44" si="2">J11/H11*100</f>
        <v>17.439407601854565</v>
      </c>
      <c r="L11" s="30">
        <f t="shared" ref="L11:L44" si="3">J11/I11*100</f>
        <v>17.439407601854565</v>
      </c>
      <c r="M11" s="7">
        <f t="shared" si="0"/>
        <v>-84312.600000000035</v>
      </c>
      <c r="N11" s="7">
        <f>J11/E11*100-100</f>
        <v>-19.690938173855528</v>
      </c>
    </row>
    <row r="12" spans="1:15" s="1" customFormat="1" ht="21.75" customHeight="1" x14ac:dyDescent="0.25">
      <c r="A12" s="21" t="s">
        <v>1</v>
      </c>
      <c r="B12" s="22" t="s">
        <v>14</v>
      </c>
      <c r="C12" s="5">
        <v>1503764.6</v>
      </c>
      <c r="D12" s="5">
        <v>1594559.4</v>
      </c>
      <c r="E12" s="49">
        <v>221320.9</v>
      </c>
      <c r="F12" s="26">
        <f>E12/C12*100</f>
        <v>14.717788941168051</v>
      </c>
      <c r="G12" s="26">
        <f t="shared" si="1"/>
        <v>13.87975261379413</v>
      </c>
      <c r="H12" s="5">
        <v>2355249.7999999998</v>
      </c>
      <c r="I12" s="5">
        <v>2355249.7999999998</v>
      </c>
      <c r="J12" s="49">
        <v>557891</v>
      </c>
      <c r="K12" s="30">
        <f t="shared" si="2"/>
        <v>23.687126520507508</v>
      </c>
      <c r="L12" s="30">
        <f t="shared" si="3"/>
        <v>23.687126520507508</v>
      </c>
      <c r="M12" s="7">
        <f t="shared" si="0"/>
        <v>336570.1</v>
      </c>
      <c r="N12" s="7" t="s">
        <v>79</v>
      </c>
    </row>
    <row r="13" spans="1:15" s="1" customFormat="1" ht="34.5" customHeight="1" x14ac:dyDescent="0.25">
      <c r="A13" s="21" t="s">
        <v>44</v>
      </c>
      <c r="B13" s="22" t="s">
        <v>15</v>
      </c>
      <c r="C13" s="5">
        <v>782248.5</v>
      </c>
      <c r="D13" s="5">
        <v>782248.5</v>
      </c>
      <c r="E13" s="49">
        <v>178608.8</v>
      </c>
      <c r="F13" s="26">
        <f t="shared" ref="F13:F44" si="4">E13/C13*100</f>
        <v>22.832744326131657</v>
      </c>
      <c r="G13" s="26">
        <f t="shared" si="1"/>
        <v>22.832744326131657</v>
      </c>
      <c r="H13" s="5">
        <v>952736.6</v>
      </c>
      <c r="I13" s="5">
        <v>952736.6</v>
      </c>
      <c r="J13" s="49">
        <v>153432.5</v>
      </c>
      <c r="K13" s="30">
        <f t="shared" si="2"/>
        <v>16.104398634417947</v>
      </c>
      <c r="L13" s="30">
        <f t="shared" si="3"/>
        <v>16.104398634417947</v>
      </c>
      <c r="M13" s="7">
        <f t="shared" si="0"/>
        <v>-25176.299999999988</v>
      </c>
      <c r="N13" s="7">
        <f>J13/E13*100-100</f>
        <v>-14.095778035572721</v>
      </c>
    </row>
    <row r="14" spans="1:15" s="1" customFormat="1" ht="89.25" customHeight="1" x14ac:dyDescent="0.25">
      <c r="A14" s="24" t="s">
        <v>45</v>
      </c>
      <c r="B14" s="22" t="s">
        <v>16</v>
      </c>
      <c r="C14" s="5">
        <v>2448954.2999999998</v>
      </c>
      <c r="D14" s="5">
        <v>2448954.2999999998</v>
      </c>
      <c r="E14" s="49">
        <v>374093.8</v>
      </c>
      <c r="F14" s="26">
        <f t="shared" si="4"/>
        <v>15.27565459265614</v>
      </c>
      <c r="G14" s="26">
        <f t="shared" si="1"/>
        <v>15.27565459265614</v>
      </c>
      <c r="H14" s="5">
        <v>2394195.4</v>
      </c>
      <c r="I14" s="5">
        <v>2394195.4</v>
      </c>
      <c r="J14" s="49">
        <v>380277.7</v>
      </c>
      <c r="K14" s="30">
        <f t="shared" si="2"/>
        <v>15.883319297998819</v>
      </c>
      <c r="L14" s="30">
        <f t="shared" si="3"/>
        <v>15.883319297998819</v>
      </c>
      <c r="M14" s="7">
        <f t="shared" si="0"/>
        <v>6183.9000000000233</v>
      </c>
      <c r="N14" s="7">
        <f>J14/E14*100-100</f>
        <v>1.6530346132440599</v>
      </c>
    </row>
    <row r="15" spans="1:15" s="1" customFormat="1" ht="64.5" customHeight="1" x14ac:dyDescent="0.25">
      <c r="A15" s="24" t="s">
        <v>2</v>
      </c>
      <c r="B15" s="22" t="s">
        <v>17</v>
      </c>
      <c r="C15" s="5">
        <v>146514.5</v>
      </c>
      <c r="D15" s="5">
        <v>204514.5</v>
      </c>
      <c r="E15" s="49">
        <v>19483.099999999999</v>
      </c>
      <c r="F15" s="26">
        <f t="shared" si="4"/>
        <v>13.297728211200937</v>
      </c>
      <c r="G15" s="26">
        <f t="shared" si="1"/>
        <v>9.5265127900466702</v>
      </c>
      <c r="H15" s="5">
        <v>274497.7</v>
      </c>
      <c r="I15" s="5">
        <v>274497.7</v>
      </c>
      <c r="J15" s="49">
        <v>21892</v>
      </c>
      <c r="K15" s="30">
        <f t="shared" si="2"/>
        <v>7.975294510664388</v>
      </c>
      <c r="L15" s="30">
        <f t="shared" si="3"/>
        <v>7.975294510664388</v>
      </c>
      <c r="M15" s="7">
        <f t="shared" si="0"/>
        <v>2408.9000000000015</v>
      </c>
      <c r="N15" s="7">
        <f>J15/E15*100-100</f>
        <v>12.364048842330021</v>
      </c>
    </row>
    <row r="16" spans="1:15" s="1" customFormat="1" ht="43.5" customHeight="1" x14ac:dyDescent="0.25">
      <c r="A16" s="24" t="s">
        <v>3</v>
      </c>
      <c r="B16" s="22" t="s">
        <v>18</v>
      </c>
      <c r="C16" s="5">
        <v>721916.9</v>
      </c>
      <c r="D16" s="5">
        <v>733820.9</v>
      </c>
      <c r="E16" s="49">
        <v>193787.8</v>
      </c>
      <c r="F16" s="26">
        <f t="shared" si="4"/>
        <v>26.843505118109849</v>
      </c>
      <c r="G16" s="26">
        <f t="shared" si="1"/>
        <v>26.408051337867317</v>
      </c>
      <c r="H16" s="5">
        <v>856023.7</v>
      </c>
      <c r="I16" s="5">
        <v>856023.7</v>
      </c>
      <c r="J16" s="49">
        <v>253007.5</v>
      </c>
      <c r="K16" s="30">
        <f t="shared" si="2"/>
        <v>29.556132616421721</v>
      </c>
      <c r="L16" s="30">
        <f t="shared" si="3"/>
        <v>29.556132616421721</v>
      </c>
      <c r="M16" s="7">
        <f t="shared" si="0"/>
        <v>59219.700000000012</v>
      </c>
      <c r="N16" s="7" t="s">
        <v>67</v>
      </c>
    </row>
    <row r="17" spans="1:14" s="1" customFormat="1" ht="27" customHeight="1" x14ac:dyDescent="0.25">
      <c r="A17" s="24" t="s">
        <v>4</v>
      </c>
      <c r="B17" s="22" t="s">
        <v>19</v>
      </c>
      <c r="C17" s="5">
        <v>823017.4</v>
      </c>
      <c r="D17" s="5">
        <v>862738.9</v>
      </c>
      <c r="E17" s="49">
        <v>116092.4</v>
      </c>
      <c r="F17" s="26">
        <f t="shared" si="4"/>
        <v>14.105704205038677</v>
      </c>
      <c r="G17" s="26">
        <f t="shared" si="1"/>
        <v>13.456261216458421</v>
      </c>
      <c r="H17" s="5">
        <v>3132717.4</v>
      </c>
      <c r="I17" s="5">
        <v>3132717.4</v>
      </c>
      <c r="J17" s="49">
        <v>1131001.1000000001</v>
      </c>
      <c r="K17" s="30">
        <f t="shared" si="2"/>
        <v>36.102876691015922</v>
      </c>
      <c r="L17" s="30">
        <f t="shared" si="3"/>
        <v>36.102876691015922</v>
      </c>
      <c r="M17" s="7">
        <f t="shared" si="0"/>
        <v>1014908.7000000001</v>
      </c>
      <c r="N17" s="7" t="s">
        <v>80</v>
      </c>
    </row>
    <row r="18" spans="1:14" s="1" customFormat="1" ht="38.25" customHeight="1" x14ac:dyDescent="0.25">
      <c r="A18" s="24" t="s">
        <v>46</v>
      </c>
      <c r="B18" s="22" t="s">
        <v>20</v>
      </c>
      <c r="C18" s="5">
        <v>2400512.5</v>
      </c>
      <c r="D18" s="5">
        <v>2400512.5</v>
      </c>
      <c r="E18" s="49">
        <v>436064.3</v>
      </c>
      <c r="F18" s="26">
        <f t="shared" si="4"/>
        <v>18.165466749287912</v>
      </c>
      <c r="G18" s="26">
        <f t="shared" si="1"/>
        <v>18.165466749287912</v>
      </c>
      <c r="H18" s="5">
        <v>2468229.2000000002</v>
      </c>
      <c r="I18" s="5">
        <v>2468229.2000000002</v>
      </c>
      <c r="J18" s="49">
        <v>454030.2</v>
      </c>
      <c r="K18" s="30">
        <f t="shared" si="2"/>
        <v>18.394977257379498</v>
      </c>
      <c r="L18" s="30">
        <f t="shared" si="3"/>
        <v>18.394977257379498</v>
      </c>
      <c r="M18" s="7">
        <f t="shared" si="0"/>
        <v>17965.900000000023</v>
      </c>
      <c r="N18" s="7">
        <f t="shared" ref="N18:N29" si="5">J18/E18*100-100</f>
        <v>4.1200116588310465</v>
      </c>
    </row>
    <row r="19" spans="1:14" s="1" customFormat="1" ht="57" customHeight="1" x14ac:dyDescent="0.25">
      <c r="A19" s="21" t="s">
        <v>47</v>
      </c>
      <c r="B19" s="22">
        <v>10</v>
      </c>
      <c r="C19" s="5">
        <v>287067.90000000002</v>
      </c>
      <c r="D19" s="5">
        <v>287067.90000000002</v>
      </c>
      <c r="E19" s="49">
        <v>37262.1</v>
      </c>
      <c r="F19" s="26">
        <f t="shared" si="4"/>
        <v>12.980239169896738</v>
      </c>
      <c r="G19" s="26">
        <f t="shared" si="1"/>
        <v>12.980239169896738</v>
      </c>
      <c r="H19" s="5">
        <v>290503.59999999998</v>
      </c>
      <c r="I19" s="5">
        <v>290503.59999999998</v>
      </c>
      <c r="J19" s="49">
        <v>41009.4</v>
      </c>
      <c r="K19" s="30">
        <f t="shared" si="2"/>
        <v>14.116658106818644</v>
      </c>
      <c r="L19" s="30">
        <f t="shared" si="3"/>
        <v>14.116658106818644</v>
      </c>
      <c r="M19" s="7">
        <f t="shared" si="0"/>
        <v>3747.3000000000029</v>
      </c>
      <c r="N19" s="7">
        <f t="shared" si="5"/>
        <v>10.056599064464962</v>
      </c>
    </row>
    <row r="20" spans="1:14" s="1" customFormat="1" ht="61.5" customHeight="1" x14ac:dyDescent="0.25">
      <c r="A20" s="21" t="s">
        <v>48</v>
      </c>
      <c r="B20" s="22">
        <v>11</v>
      </c>
      <c r="C20" s="5">
        <v>37636.9</v>
      </c>
      <c r="D20" s="5">
        <v>37636.9</v>
      </c>
      <c r="E20" s="49">
        <v>7313.7</v>
      </c>
      <c r="F20" s="26">
        <f t="shared" si="4"/>
        <v>19.432259298720137</v>
      </c>
      <c r="G20" s="26">
        <f t="shared" si="1"/>
        <v>19.432259298720137</v>
      </c>
      <c r="H20" s="5">
        <v>40485.800000000003</v>
      </c>
      <c r="I20" s="5">
        <v>40485.800000000003</v>
      </c>
      <c r="J20" s="49">
        <v>8139.6</v>
      </c>
      <c r="K20" s="30">
        <f t="shared" si="2"/>
        <v>20.104826877571888</v>
      </c>
      <c r="L20" s="30">
        <f t="shared" si="3"/>
        <v>20.104826877571888</v>
      </c>
      <c r="M20" s="7">
        <f t="shared" si="0"/>
        <v>825.90000000000055</v>
      </c>
      <c r="N20" s="7">
        <f t="shared" si="5"/>
        <v>11.29250584519464</v>
      </c>
    </row>
    <row r="21" spans="1:14" s="1" customFormat="1" ht="53.25" customHeight="1" x14ac:dyDescent="0.25">
      <c r="A21" s="24" t="s">
        <v>49</v>
      </c>
      <c r="B21" s="22">
        <v>12</v>
      </c>
      <c r="C21" s="5">
        <v>298482</v>
      </c>
      <c r="D21" s="5">
        <v>304530.59999999998</v>
      </c>
      <c r="E21" s="49">
        <v>53381.599999999999</v>
      </c>
      <c r="F21" s="26">
        <f t="shared" si="4"/>
        <v>17.884361536039023</v>
      </c>
      <c r="G21" s="26">
        <f t="shared" si="1"/>
        <v>17.529141570666461</v>
      </c>
      <c r="H21" s="5">
        <v>297977.09999999998</v>
      </c>
      <c r="I21" s="5">
        <v>366359.2</v>
      </c>
      <c r="J21" s="49">
        <v>129255.5</v>
      </c>
      <c r="K21" s="30">
        <f t="shared" si="2"/>
        <v>43.377662243172381</v>
      </c>
      <c r="L21" s="30">
        <f t="shared" si="3"/>
        <v>35.28108479328484</v>
      </c>
      <c r="M21" s="7">
        <f t="shared" si="0"/>
        <v>75873.899999999994</v>
      </c>
      <c r="N21" s="7">
        <f t="shared" si="5"/>
        <v>142.13493038799885</v>
      </c>
    </row>
    <row r="22" spans="1:14" s="1" customFormat="1" ht="47.25" customHeight="1" x14ac:dyDescent="0.25">
      <c r="A22" s="24" t="s">
        <v>5</v>
      </c>
      <c r="B22" s="22">
        <v>13</v>
      </c>
      <c r="C22" s="5">
        <v>1188973.8999999999</v>
      </c>
      <c r="D22" s="5">
        <v>1188973.8999999999</v>
      </c>
      <c r="E22" s="49">
        <v>60614.2</v>
      </c>
      <c r="F22" s="26">
        <f t="shared" si="4"/>
        <v>5.0980261215153675</v>
      </c>
      <c r="G22" s="26">
        <f t="shared" si="1"/>
        <v>5.0980261215153675</v>
      </c>
      <c r="H22" s="5">
        <v>768275.7</v>
      </c>
      <c r="I22" s="5">
        <v>737504.7</v>
      </c>
      <c r="J22" s="49">
        <v>71149.100000000006</v>
      </c>
      <c r="K22" s="30">
        <f t="shared" si="2"/>
        <v>9.2608812175108515</v>
      </c>
      <c r="L22" s="30">
        <f t="shared" si="3"/>
        <v>9.6472741122870147</v>
      </c>
      <c r="M22" s="7">
        <f t="shared" si="0"/>
        <v>10534.900000000009</v>
      </c>
      <c r="N22" s="7">
        <f t="shared" si="5"/>
        <v>17.380250832313223</v>
      </c>
    </row>
    <row r="23" spans="1:14" s="1" customFormat="1" ht="39" customHeight="1" x14ac:dyDescent="0.25">
      <c r="A23" s="21" t="s">
        <v>77</v>
      </c>
      <c r="B23" s="22">
        <v>14</v>
      </c>
      <c r="C23" s="5">
        <v>25842218.600000001</v>
      </c>
      <c r="D23" s="5">
        <v>26991432.699999999</v>
      </c>
      <c r="E23" s="49">
        <v>6335497.9000000004</v>
      </c>
      <c r="F23" s="26">
        <f t="shared" si="4"/>
        <v>24.516075798538441</v>
      </c>
      <c r="G23" s="26">
        <f t="shared" si="1"/>
        <v>23.472254957403578</v>
      </c>
      <c r="H23" s="5">
        <v>31793038.399999999</v>
      </c>
      <c r="I23" s="5">
        <v>31741548.5</v>
      </c>
      <c r="J23" s="49">
        <v>7404947.0999999996</v>
      </c>
      <c r="K23" s="30">
        <f t="shared" si="2"/>
        <v>23.291096015535278</v>
      </c>
      <c r="L23" s="30">
        <f t="shared" si="3"/>
        <v>23.328877921630067</v>
      </c>
      <c r="M23" s="7">
        <f t="shared" si="0"/>
        <v>1069449.1999999993</v>
      </c>
      <c r="N23" s="7">
        <f t="shared" si="5"/>
        <v>16.880270767669245</v>
      </c>
    </row>
    <row r="24" spans="1:14" s="1" customFormat="1" ht="37.5" customHeight="1" x14ac:dyDescent="0.25">
      <c r="A24" s="21" t="s">
        <v>39</v>
      </c>
      <c r="B24" s="22">
        <v>15</v>
      </c>
      <c r="C24" s="5">
        <v>1648740.2</v>
      </c>
      <c r="D24" s="5">
        <v>1849959.1</v>
      </c>
      <c r="E24" s="49">
        <v>608750.69999999995</v>
      </c>
      <c r="F24" s="26">
        <f t="shared" si="4"/>
        <v>36.922172456279043</v>
      </c>
      <c r="G24" s="26">
        <f t="shared" si="1"/>
        <v>32.906170736423299</v>
      </c>
      <c r="H24" s="5">
        <v>2475856.2000000002</v>
      </c>
      <c r="I24" s="5">
        <v>2475856.2000000002</v>
      </c>
      <c r="J24" s="49">
        <v>384661.1</v>
      </c>
      <c r="K24" s="30">
        <f t="shared" si="2"/>
        <v>15.536487943039662</v>
      </c>
      <c r="L24" s="30">
        <f t="shared" si="3"/>
        <v>15.536487943039662</v>
      </c>
      <c r="M24" s="7">
        <f t="shared" si="0"/>
        <v>-224089.59999999998</v>
      </c>
      <c r="N24" s="7">
        <f t="shared" si="5"/>
        <v>-36.811390935566891</v>
      </c>
    </row>
    <row r="25" spans="1:14" s="1" customFormat="1" ht="34.5" customHeight="1" x14ac:dyDescent="0.25">
      <c r="A25" s="21" t="s">
        <v>6</v>
      </c>
      <c r="B25" s="22">
        <v>16</v>
      </c>
      <c r="C25" s="5">
        <v>15524660.9</v>
      </c>
      <c r="D25" s="5">
        <v>15729439.9</v>
      </c>
      <c r="E25" s="49">
        <v>3520351.1</v>
      </c>
      <c r="F25" s="26">
        <f t="shared" si="4"/>
        <v>22.675864694732237</v>
      </c>
      <c r="G25" s="26">
        <f t="shared" si="1"/>
        <v>22.380651328849925</v>
      </c>
      <c r="H25" s="5">
        <v>15641280.5</v>
      </c>
      <c r="I25" s="5">
        <v>15351458.4</v>
      </c>
      <c r="J25" s="49">
        <v>3415367.5</v>
      </c>
      <c r="K25" s="30">
        <f t="shared" si="2"/>
        <v>21.835600352541469</v>
      </c>
      <c r="L25" s="30">
        <f t="shared" si="3"/>
        <v>22.247837378108649</v>
      </c>
      <c r="M25" s="7">
        <f t="shared" si="0"/>
        <v>-104983.60000000009</v>
      </c>
      <c r="N25" s="7">
        <f t="shared" si="5"/>
        <v>-2.9821911797377254</v>
      </c>
    </row>
    <row r="26" spans="1:14" s="1" customFormat="1" ht="36.75" customHeight="1" x14ac:dyDescent="0.25">
      <c r="A26" s="21" t="s">
        <v>40</v>
      </c>
      <c r="B26" s="22">
        <v>17</v>
      </c>
      <c r="C26" s="5">
        <v>19301616.300000001</v>
      </c>
      <c r="D26" s="5">
        <v>19301869</v>
      </c>
      <c r="E26" s="49">
        <v>4410169.2</v>
      </c>
      <c r="F26" s="26">
        <f t="shared" si="4"/>
        <v>22.848704126400026</v>
      </c>
      <c r="G26" s="26">
        <f t="shared" si="1"/>
        <v>22.848404991247222</v>
      </c>
      <c r="H26" s="5">
        <v>17376479.199999999</v>
      </c>
      <c r="I26" s="5">
        <v>17673943.5</v>
      </c>
      <c r="J26" s="49">
        <v>3782306.8</v>
      </c>
      <c r="K26" s="30">
        <f t="shared" si="2"/>
        <v>21.766819137906833</v>
      </c>
      <c r="L26" s="30">
        <f t="shared" si="3"/>
        <v>21.400469001159813</v>
      </c>
      <c r="M26" s="7">
        <f t="shared" si="0"/>
        <v>-627862.40000000037</v>
      </c>
      <c r="N26" s="7">
        <f t="shared" si="5"/>
        <v>-14.236696406115229</v>
      </c>
    </row>
    <row r="27" spans="1:14" s="1" customFormat="1" ht="45.75" customHeight="1" x14ac:dyDescent="0.25">
      <c r="A27" s="21" t="s">
        <v>7</v>
      </c>
      <c r="B27" s="22">
        <v>18</v>
      </c>
      <c r="C27" s="5">
        <v>911094.6</v>
      </c>
      <c r="D27" s="5">
        <v>1303668.3999999999</v>
      </c>
      <c r="E27" s="49">
        <v>224342.7</v>
      </c>
      <c r="F27" s="26">
        <f t="shared" si="4"/>
        <v>24.623425492808323</v>
      </c>
      <c r="G27" s="26">
        <f t="shared" si="1"/>
        <v>17.208570829821451</v>
      </c>
      <c r="H27" s="5">
        <v>1654231.3</v>
      </c>
      <c r="I27" s="5">
        <v>1656630.7</v>
      </c>
      <c r="J27" s="49">
        <v>206767.5</v>
      </c>
      <c r="K27" s="30">
        <f t="shared" si="2"/>
        <v>12.499310102523149</v>
      </c>
      <c r="L27" s="30">
        <f t="shared" si="3"/>
        <v>12.481206583941733</v>
      </c>
      <c r="M27" s="7">
        <f t="shared" si="0"/>
        <v>-17575.200000000012</v>
      </c>
      <c r="N27" s="7">
        <f t="shared" si="5"/>
        <v>-7.8340859764993525</v>
      </c>
    </row>
    <row r="28" spans="1:14" s="1" customFormat="1" ht="59.25" customHeight="1" x14ac:dyDescent="0.25">
      <c r="A28" s="21" t="s">
        <v>8</v>
      </c>
      <c r="B28" s="22">
        <v>19</v>
      </c>
      <c r="C28" s="5">
        <v>15340</v>
      </c>
      <c r="D28" s="5">
        <v>15340</v>
      </c>
      <c r="E28" s="49">
        <v>9249.1</v>
      </c>
      <c r="F28" s="26">
        <f t="shared" si="4"/>
        <v>60.294002607561936</v>
      </c>
      <c r="G28" s="26">
        <f t="shared" si="1"/>
        <v>60.294002607561936</v>
      </c>
      <c r="H28" s="5">
        <v>5800</v>
      </c>
      <c r="I28" s="5">
        <v>5800</v>
      </c>
      <c r="J28" s="49">
        <v>4</v>
      </c>
      <c r="K28" s="30">
        <f t="shared" si="2"/>
        <v>6.8965517241379309E-2</v>
      </c>
      <c r="L28" s="30">
        <f t="shared" si="3"/>
        <v>6.8965517241379309E-2</v>
      </c>
      <c r="M28" s="7">
        <f t="shared" si="0"/>
        <v>-9245.1</v>
      </c>
      <c r="N28" s="7">
        <f t="shared" si="5"/>
        <v>-99.956752548896645</v>
      </c>
    </row>
    <row r="29" spans="1:14" s="1" customFormat="1" ht="67.5" customHeight="1" x14ac:dyDescent="0.25">
      <c r="A29" s="24" t="s">
        <v>70</v>
      </c>
      <c r="B29" s="22">
        <v>21</v>
      </c>
      <c r="C29" s="5">
        <v>99188.6</v>
      </c>
      <c r="D29" s="5">
        <v>99188.6</v>
      </c>
      <c r="E29" s="49">
        <v>27588.6</v>
      </c>
      <c r="F29" s="26">
        <f t="shared" si="4"/>
        <v>27.814285109377483</v>
      </c>
      <c r="G29" s="26">
        <f t="shared" si="1"/>
        <v>27.814285109377483</v>
      </c>
      <c r="H29" s="5">
        <v>135039.9</v>
      </c>
      <c r="I29" s="5">
        <v>135039.9</v>
      </c>
      <c r="J29" s="49">
        <v>23640.5</v>
      </c>
      <c r="K29" s="30">
        <f t="shared" si="2"/>
        <v>17.506307395073605</v>
      </c>
      <c r="L29" s="30">
        <f t="shared" si="3"/>
        <v>17.506307395073605</v>
      </c>
      <c r="M29" s="7">
        <f t="shared" si="0"/>
        <v>-3948.0999999999985</v>
      </c>
      <c r="N29" s="7">
        <f t="shared" si="5"/>
        <v>-14.310621053623592</v>
      </c>
    </row>
    <row r="30" spans="1:14" s="1" customFormat="1" ht="71.25" customHeight="1" x14ac:dyDescent="0.25">
      <c r="A30" s="24" t="s">
        <v>69</v>
      </c>
      <c r="B30" s="22">
        <v>23</v>
      </c>
      <c r="C30" s="5">
        <v>2024.5</v>
      </c>
      <c r="D30" s="5">
        <v>2024.5</v>
      </c>
      <c r="E30" s="49">
        <v>0</v>
      </c>
      <c r="F30" s="26">
        <f t="shared" si="4"/>
        <v>0</v>
      </c>
      <c r="G30" s="26">
        <f t="shared" si="1"/>
        <v>0</v>
      </c>
      <c r="H30" s="5">
        <v>2024.5</v>
      </c>
      <c r="I30" s="33">
        <v>2024.5</v>
      </c>
      <c r="J30" s="49">
        <v>0</v>
      </c>
      <c r="K30" s="30">
        <f t="shared" si="2"/>
        <v>0</v>
      </c>
      <c r="L30" s="30">
        <f t="shared" si="3"/>
        <v>0</v>
      </c>
      <c r="M30" s="7">
        <f t="shared" si="0"/>
        <v>0</v>
      </c>
      <c r="N30" s="7">
        <v>0</v>
      </c>
    </row>
    <row r="31" spans="1:14" s="1" customFormat="1" ht="24.75" customHeight="1" x14ac:dyDescent="0.25">
      <c r="A31" s="21" t="s">
        <v>41</v>
      </c>
      <c r="B31" s="22" t="s">
        <v>21</v>
      </c>
      <c r="C31" s="5">
        <v>30355.5</v>
      </c>
      <c r="D31" s="5">
        <v>30355.5</v>
      </c>
      <c r="E31" s="49">
        <v>4444.7</v>
      </c>
      <c r="F31" s="26">
        <f t="shared" si="4"/>
        <v>14.642157104972739</v>
      </c>
      <c r="G31" s="26">
        <f t="shared" si="1"/>
        <v>14.642157104972739</v>
      </c>
      <c r="H31" s="5">
        <v>22197.7</v>
      </c>
      <c r="I31" s="5">
        <v>22197.7</v>
      </c>
      <c r="J31" s="49">
        <v>1286.7</v>
      </c>
      <c r="K31" s="30">
        <f t="shared" si="2"/>
        <v>5.7965464890506677</v>
      </c>
      <c r="L31" s="30">
        <f t="shared" si="3"/>
        <v>5.7965464890506677</v>
      </c>
      <c r="M31" s="7">
        <f t="shared" si="0"/>
        <v>-3158</v>
      </c>
      <c r="N31" s="7">
        <f>J31/E31*100-100</f>
        <v>-71.050914572412083</v>
      </c>
    </row>
    <row r="32" spans="1:14" s="1" customFormat="1" ht="63" customHeight="1" x14ac:dyDescent="0.25">
      <c r="A32" s="24" t="s">
        <v>29</v>
      </c>
      <c r="B32" s="22" t="s">
        <v>22</v>
      </c>
      <c r="C32" s="5">
        <v>1959807.6</v>
      </c>
      <c r="D32" s="5">
        <v>1959807.6</v>
      </c>
      <c r="E32" s="49">
        <v>1958915</v>
      </c>
      <c r="F32" s="26">
        <f>E32/C32*100</f>
        <v>99.954454712799361</v>
      </c>
      <c r="G32" s="26">
        <f>E32/D32*100</f>
        <v>99.954454712799361</v>
      </c>
      <c r="H32" s="5">
        <v>603172.1</v>
      </c>
      <c r="I32" s="5">
        <v>603172.1</v>
      </c>
      <c r="J32" s="49">
        <v>642</v>
      </c>
      <c r="K32" s="30">
        <f t="shared" si="2"/>
        <v>0.10643728381999101</v>
      </c>
      <c r="L32" s="30">
        <f>J32/I32*100</f>
        <v>0.10643728381999101</v>
      </c>
      <c r="M32" s="7">
        <f t="shared" si="0"/>
        <v>-1958273</v>
      </c>
      <c r="N32" s="7">
        <f>J32/E32*100-100</f>
        <v>-99.967226755627479</v>
      </c>
    </row>
    <row r="33" spans="1:14" s="1" customFormat="1" ht="55.5" customHeight="1" x14ac:dyDescent="0.25">
      <c r="A33" s="24" t="s">
        <v>23</v>
      </c>
      <c r="B33" s="22" t="s">
        <v>24</v>
      </c>
      <c r="C33" s="5">
        <v>2964461.4</v>
      </c>
      <c r="D33" s="5">
        <v>2964461.4</v>
      </c>
      <c r="E33" s="49">
        <v>557753.69999999995</v>
      </c>
      <c r="F33" s="26">
        <f>E33/C33*100</f>
        <v>18.814672371851426</v>
      </c>
      <c r="G33" s="26">
        <f>E33/D33*100</f>
        <v>18.814672371851426</v>
      </c>
      <c r="H33" s="5">
        <v>3344871.1</v>
      </c>
      <c r="I33" s="5">
        <v>3353383.4</v>
      </c>
      <c r="J33" s="49">
        <v>750750.2</v>
      </c>
      <c r="K33" s="30">
        <f t="shared" si="2"/>
        <v>22.444817081292008</v>
      </c>
      <c r="L33" s="30">
        <f>J33/I33*100</f>
        <v>22.387842678531776</v>
      </c>
      <c r="M33" s="7">
        <f t="shared" si="0"/>
        <v>192996.5</v>
      </c>
      <c r="N33" s="7">
        <f>J33/E33*100-100</f>
        <v>34.602459831283966</v>
      </c>
    </row>
    <row r="34" spans="1:14" s="1" customFormat="1" ht="112.5" customHeight="1" x14ac:dyDescent="0.25">
      <c r="A34" s="21" t="s">
        <v>25</v>
      </c>
      <c r="B34" s="22" t="s">
        <v>26</v>
      </c>
      <c r="C34" s="5">
        <v>492460.6</v>
      </c>
      <c r="D34" s="5">
        <v>436409.9</v>
      </c>
      <c r="E34" s="49">
        <v>165452.1</v>
      </c>
      <c r="F34" s="26">
        <f t="shared" si="4"/>
        <v>33.597022787203692</v>
      </c>
      <c r="G34" s="26">
        <f t="shared" si="1"/>
        <v>37.912086778966284</v>
      </c>
      <c r="H34" s="5">
        <v>41060.9</v>
      </c>
      <c r="I34" s="5">
        <v>744536.5</v>
      </c>
      <c r="J34" s="49">
        <v>31113.200000000001</v>
      </c>
      <c r="K34" s="30">
        <f t="shared" si="2"/>
        <v>75.773302582261962</v>
      </c>
      <c r="L34" s="30">
        <f t="shared" si="3"/>
        <v>4.1788683294908981</v>
      </c>
      <c r="M34" s="7">
        <f t="shared" si="0"/>
        <v>-134338.9</v>
      </c>
      <c r="N34" s="7">
        <f>J34/E34*100-100</f>
        <v>-81.195040739887858</v>
      </c>
    </row>
    <row r="35" spans="1:14" s="1" customFormat="1" ht="47.25" customHeight="1" x14ac:dyDescent="0.25">
      <c r="A35" s="21" t="s">
        <v>58</v>
      </c>
      <c r="B35" s="22" t="s">
        <v>36</v>
      </c>
      <c r="C35" s="5">
        <v>451188.5</v>
      </c>
      <c r="D35" s="5">
        <v>1342188.5</v>
      </c>
      <c r="E35" s="49">
        <v>59384.800000000003</v>
      </c>
      <c r="F35" s="26">
        <f t="shared" si="4"/>
        <v>13.161860286775928</v>
      </c>
      <c r="G35" s="26">
        <f t="shared" si="1"/>
        <v>4.4244753996923682</v>
      </c>
      <c r="H35" s="5">
        <v>1353127.9</v>
      </c>
      <c r="I35" s="5">
        <v>1353127.9</v>
      </c>
      <c r="J35" s="49">
        <v>504694.6</v>
      </c>
      <c r="K35" s="30">
        <f t="shared" si="2"/>
        <v>37.298366252000278</v>
      </c>
      <c r="L35" s="30">
        <f t="shared" si="3"/>
        <v>37.298366252000278</v>
      </c>
      <c r="M35" s="7">
        <f t="shared" si="0"/>
        <v>445309.8</v>
      </c>
      <c r="N35" s="7" t="s">
        <v>68</v>
      </c>
    </row>
    <row r="36" spans="1:14" s="1" customFormat="1" ht="74.25" customHeight="1" x14ac:dyDescent="0.25">
      <c r="A36" s="21" t="s">
        <v>37</v>
      </c>
      <c r="B36" s="22" t="s">
        <v>38</v>
      </c>
      <c r="C36" s="5">
        <v>14930.7</v>
      </c>
      <c r="D36" s="5">
        <v>14930.7</v>
      </c>
      <c r="E36" s="49">
        <v>3276.2</v>
      </c>
      <c r="F36" s="26">
        <f t="shared" si="4"/>
        <v>21.94270864728378</v>
      </c>
      <c r="G36" s="26">
        <f t="shared" si="1"/>
        <v>21.94270864728378</v>
      </c>
      <c r="H36" s="5">
        <v>16216.9</v>
      </c>
      <c r="I36" s="5">
        <v>16216.9</v>
      </c>
      <c r="J36" s="49">
        <v>4109.1000000000004</v>
      </c>
      <c r="K36" s="30">
        <f t="shared" si="2"/>
        <v>25.338381564910684</v>
      </c>
      <c r="L36" s="30">
        <f t="shared" si="3"/>
        <v>25.338381564910684</v>
      </c>
      <c r="M36" s="7">
        <f t="shared" si="0"/>
        <v>832.90000000000055</v>
      </c>
      <c r="N36" s="7">
        <f>J36/E36*100-100</f>
        <v>25.42274586411088</v>
      </c>
    </row>
    <row r="37" spans="1:14" s="1" customFormat="1" ht="35.25" customHeight="1" x14ac:dyDescent="0.25">
      <c r="A37" s="21" t="s">
        <v>50</v>
      </c>
      <c r="B37" s="22" t="s">
        <v>51</v>
      </c>
      <c r="C37" s="5">
        <v>457509.1</v>
      </c>
      <c r="D37" s="5">
        <v>457509.1</v>
      </c>
      <c r="E37" s="49">
        <v>49604.5</v>
      </c>
      <c r="F37" s="26">
        <f t="shared" si="4"/>
        <v>10.842298000192784</v>
      </c>
      <c r="G37" s="26">
        <f t="shared" si="1"/>
        <v>10.842298000192784</v>
      </c>
      <c r="H37" s="5">
        <v>345594</v>
      </c>
      <c r="I37" s="5">
        <v>445265.5</v>
      </c>
      <c r="J37" s="49">
        <v>22564.5</v>
      </c>
      <c r="K37" s="30">
        <f t="shared" si="2"/>
        <v>6.5291932151599852</v>
      </c>
      <c r="L37" s="30">
        <f t="shared" si="3"/>
        <v>5.0676506488825206</v>
      </c>
      <c r="M37" s="7">
        <f t="shared" si="0"/>
        <v>-27040</v>
      </c>
      <c r="N37" s="7">
        <f>J37/E37*100-100</f>
        <v>-54.511183461177922</v>
      </c>
    </row>
    <row r="38" spans="1:14" s="1" customFormat="1" ht="43.5" customHeight="1" x14ac:dyDescent="0.25">
      <c r="A38" s="21" t="s">
        <v>52</v>
      </c>
      <c r="B38" s="22" t="s">
        <v>53</v>
      </c>
      <c r="C38" s="5">
        <v>10734806.4</v>
      </c>
      <c r="D38" s="5">
        <v>11651837</v>
      </c>
      <c r="E38" s="49">
        <v>611004</v>
      </c>
      <c r="F38" s="26">
        <f t="shared" si="4"/>
        <v>5.6918026952027754</v>
      </c>
      <c r="G38" s="26">
        <f t="shared" si="1"/>
        <v>5.2438426661821653</v>
      </c>
      <c r="H38" s="5">
        <v>12380192.4</v>
      </c>
      <c r="I38" s="5">
        <v>12380192.4</v>
      </c>
      <c r="J38" s="49">
        <v>2155984</v>
      </c>
      <c r="K38" s="30">
        <f t="shared" si="2"/>
        <v>17.41478589621919</v>
      </c>
      <c r="L38" s="30">
        <f t="shared" si="3"/>
        <v>17.41478589621919</v>
      </c>
      <c r="M38" s="7">
        <f t="shared" si="0"/>
        <v>1544980</v>
      </c>
      <c r="N38" s="7" t="s">
        <v>79</v>
      </c>
    </row>
    <row r="39" spans="1:14" s="1" customFormat="1" ht="85.5" customHeight="1" x14ac:dyDescent="0.25">
      <c r="A39" s="32" t="s">
        <v>59</v>
      </c>
      <c r="B39" s="22" t="s">
        <v>62</v>
      </c>
      <c r="C39" s="5">
        <v>99852.800000000003</v>
      </c>
      <c r="D39" s="5">
        <v>99852.800000000003</v>
      </c>
      <c r="E39" s="49">
        <v>23032.799999999999</v>
      </c>
      <c r="F39" s="26">
        <f t="shared" si="4"/>
        <v>23.066754262274067</v>
      </c>
      <c r="G39" s="26">
        <f t="shared" si="1"/>
        <v>23.066754262274067</v>
      </c>
      <c r="H39" s="5">
        <v>124378.9</v>
      </c>
      <c r="I39" s="5">
        <v>124378.9</v>
      </c>
      <c r="J39" s="49">
        <v>28520.2</v>
      </c>
      <c r="K39" s="30">
        <f t="shared" si="2"/>
        <v>22.930095056315825</v>
      </c>
      <c r="L39" s="30">
        <f t="shared" si="3"/>
        <v>22.930095056315825</v>
      </c>
      <c r="M39" s="7">
        <f t="shared" si="0"/>
        <v>5487.4000000000015</v>
      </c>
      <c r="N39" s="7">
        <f t="shared" ref="N38:N41" si="6">J39/E39*100-100</f>
        <v>23.824285366954953</v>
      </c>
    </row>
    <row r="40" spans="1:14" s="1" customFormat="1" ht="46.5" customHeight="1" x14ac:dyDescent="0.25">
      <c r="A40" s="32" t="s">
        <v>60</v>
      </c>
      <c r="B40" s="22" t="s">
        <v>63</v>
      </c>
      <c r="C40" s="5">
        <v>2902730</v>
      </c>
      <c r="D40" s="5">
        <v>3079836.9</v>
      </c>
      <c r="E40" s="49">
        <v>2166437.9</v>
      </c>
      <c r="F40" s="26">
        <f t="shared" si="4"/>
        <v>74.634495802227548</v>
      </c>
      <c r="G40" s="26">
        <f t="shared" si="1"/>
        <v>70.342617818495512</v>
      </c>
      <c r="H40" s="5">
        <v>676659</v>
      </c>
      <c r="I40" s="5">
        <v>696659</v>
      </c>
      <c r="J40" s="49">
        <v>59642.6</v>
      </c>
      <c r="K40" s="30">
        <f t="shared" si="2"/>
        <v>8.8142772060964241</v>
      </c>
      <c r="L40" s="30">
        <f t="shared" si="3"/>
        <v>8.5612329705063743</v>
      </c>
      <c r="M40" s="7">
        <f t="shared" si="0"/>
        <v>-2106795.2999999998</v>
      </c>
      <c r="N40" s="7">
        <f t="shared" si="6"/>
        <v>-97.246973938186741</v>
      </c>
    </row>
    <row r="41" spans="1:14" s="1" customFormat="1" ht="62.25" customHeight="1" x14ac:dyDescent="0.25">
      <c r="A41" s="32" t="s">
        <v>61</v>
      </c>
      <c r="B41" s="22" t="s">
        <v>64</v>
      </c>
      <c r="C41" s="5">
        <v>19015.400000000001</v>
      </c>
      <c r="D41" s="5">
        <v>19015.400000000001</v>
      </c>
      <c r="E41" s="49">
        <v>2414.5</v>
      </c>
      <c r="F41" s="26">
        <f t="shared" si="4"/>
        <v>12.697602995466831</v>
      </c>
      <c r="G41" s="26">
        <f t="shared" si="1"/>
        <v>12.697602995466831</v>
      </c>
      <c r="H41" s="5">
        <v>0</v>
      </c>
      <c r="I41" s="5">
        <v>0</v>
      </c>
      <c r="J41" s="49">
        <v>0</v>
      </c>
      <c r="K41" s="30" t="s">
        <v>30</v>
      </c>
      <c r="L41" s="30">
        <v>0</v>
      </c>
      <c r="M41" s="7">
        <f t="shared" si="0"/>
        <v>-2414.5</v>
      </c>
      <c r="N41" s="7">
        <f t="shared" si="6"/>
        <v>-100</v>
      </c>
    </row>
    <row r="42" spans="1:14" s="16" customFormat="1" ht="20.25" customHeight="1" x14ac:dyDescent="0.25">
      <c r="A42" s="14" t="s">
        <v>28</v>
      </c>
      <c r="B42" s="15"/>
      <c r="C42" s="10">
        <f>SUM(C10:C41)</f>
        <v>103516515.99999999</v>
      </c>
      <c r="D42" s="6">
        <f>SUM(D10:D41)</f>
        <v>107600110.20000002</v>
      </c>
      <c r="E42" s="50">
        <f>SUM(E10:E41)</f>
        <v>24795807.400000002</v>
      </c>
      <c r="F42" s="27">
        <f t="shared" si="4"/>
        <v>23.953479462156558</v>
      </c>
      <c r="G42" s="27">
        <f t="shared" si="1"/>
        <v>23.044407067902796</v>
      </c>
      <c r="H42" s="10">
        <f>SUM(H10:H41)</f>
        <v>113373454.00000003</v>
      </c>
      <c r="I42" s="6">
        <f>SUM(I10:I41)</f>
        <v>114201276.20000003</v>
      </c>
      <c r="J42" s="50">
        <f>SUM(J10:J41)</f>
        <v>23744077.300000001</v>
      </c>
      <c r="K42" s="6">
        <f t="shared" si="2"/>
        <v>20.943242410167723</v>
      </c>
      <c r="L42" s="6">
        <f t="shared" si="3"/>
        <v>20.791429036587243</v>
      </c>
      <c r="M42" s="7">
        <f t="shared" si="0"/>
        <v>-1051730.1000000015</v>
      </c>
      <c r="N42" s="7">
        <f>J42/E42*100-100</f>
        <v>-4.2415642412192653</v>
      </c>
    </row>
    <row r="43" spans="1:14" s="17" customFormat="1" ht="32.25" customHeight="1" x14ac:dyDescent="0.25">
      <c r="A43" s="24" t="s">
        <v>9</v>
      </c>
      <c r="B43" s="11" t="s">
        <v>27</v>
      </c>
      <c r="C43" s="5">
        <v>9220436.5</v>
      </c>
      <c r="D43" s="5">
        <v>7287991.7999999998</v>
      </c>
      <c r="E43" s="49">
        <v>956204.3</v>
      </c>
      <c r="F43" s="26">
        <f t="shared" si="4"/>
        <v>10.370488425358172</v>
      </c>
      <c r="G43" s="26">
        <f t="shared" si="1"/>
        <v>13.120271348274571</v>
      </c>
      <c r="H43" s="5">
        <v>13631044.800000001</v>
      </c>
      <c r="I43" s="5">
        <v>13256913.699999999</v>
      </c>
      <c r="J43" s="49">
        <v>1519023.5</v>
      </c>
      <c r="K43" s="5">
        <f t="shared" si="2"/>
        <v>11.143852303970124</v>
      </c>
      <c r="L43" s="5">
        <f t="shared" si="3"/>
        <v>11.458349464853196</v>
      </c>
      <c r="M43" s="7">
        <f t="shared" si="0"/>
        <v>562819.19999999995</v>
      </c>
      <c r="N43" s="7">
        <f>J43/E43*100-100</f>
        <v>58.859722760083798</v>
      </c>
    </row>
    <row r="44" spans="1:14" s="1" customFormat="1" ht="21" customHeight="1" x14ac:dyDescent="0.25">
      <c r="A44" s="18" t="s">
        <v>10</v>
      </c>
      <c r="B44" s="19"/>
      <c r="C44" s="7">
        <f>C42+C43</f>
        <v>112736952.49999999</v>
      </c>
      <c r="D44" s="7">
        <f>D42+D43</f>
        <v>114888102.00000001</v>
      </c>
      <c r="E44" s="51">
        <f>E42+E43</f>
        <v>25752011.700000003</v>
      </c>
      <c r="F44" s="27">
        <f t="shared" si="4"/>
        <v>22.842565040952305</v>
      </c>
      <c r="G44" s="27">
        <f t="shared" si="1"/>
        <v>22.414863899483688</v>
      </c>
      <c r="H44" s="7">
        <f>H42+H43</f>
        <v>127004498.80000003</v>
      </c>
      <c r="I44" s="7">
        <f>I42+I43</f>
        <v>127458189.90000004</v>
      </c>
      <c r="J44" s="51">
        <f>J42+J43</f>
        <v>25263100.800000001</v>
      </c>
      <c r="K44" s="6">
        <f t="shared" si="2"/>
        <v>19.891500725327056</v>
      </c>
      <c r="L44" s="6">
        <f t="shared" si="3"/>
        <v>19.820696355268101</v>
      </c>
      <c r="M44" s="7">
        <f t="shared" si="0"/>
        <v>-488910.90000000224</v>
      </c>
      <c r="N44" s="7">
        <f>J44/E44*100-100</f>
        <v>-1.8985347851484704</v>
      </c>
    </row>
    <row r="45" spans="1:14" x14ac:dyDescent="0.25">
      <c r="M45" s="2"/>
      <c r="N45" s="2"/>
    </row>
    <row r="46" spans="1:14" x14ac:dyDescent="0.25">
      <c r="A46" s="3" t="s">
        <v>34</v>
      </c>
    </row>
    <row r="47" spans="1:14" x14ac:dyDescent="0.25">
      <c r="A47" s="3"/>
    </row>
    <row r="48" spans="1:14" x14ac:dyDescent="0.25">
      <c r="A48" s="34" t="s">
        <v>72</v>
      </c>
      <c r="B48" s="34"/>
      <c r="C48" s="34"/>
      <c r="D48" s="34"/>
      <c r="E48" s="34"/>
      <c r="F48" s="34"/>
      <c r="G48" s="34"/>
      <c r="H48" s="34"/>
      <c r="I48" s="34"/>
      <c r="J48" s="34"/>
    </row>
    <row r="49" spans="1:10" ht="19.899999999999999" customHeight="1" x14ac:dyDescent="0.25">
      <c r="A49" s="34" t="s">
        <v>73</v>
      </c>
      <c r="B49" s="34"/>
      <c r="C49" s="34"/>
      <c r="D49" s="34"/>
      <c r="E49" s="34"/>
      <c r="F49" s="34"/>
      <c r="G49" s="34"/>
      <c r="H49" s="34"/>
      <c r="I49" s="34"/>
      <c r="J49" s="34"/>
    </row>
  </sheetData>
  <mergeCells count="24">
    <mergeCell ref="M6:N7"/>
    <mergeCell ref="L1:N1"/>
    <mergeCell ref="K2:N2"/>
    <mergeCell ref="J3:N3"/>
    <mergeCell ref="M5:N5"/>
    <mergeCell ref="A4:N4"/>
    <mergeCell ref="H6:J6"/>
    <mergeCell ref="K6:L6"/>
    <mergeCell ref="J7:J8"/>
    <mergeCell ref="K7:K8"/>
    <mergeCell ref="L7:L8"/>
    <mergeCell ref="A49:J49"/>
    <mergeCell ref="A6:A8"/>
    <mergeCell ref="B6:B8"/>
    <mergeCell ref="C7:C8"/>
    <mergeCell ref="D7:D8"/>
    <mergeCell ref="E7:E8"/>
    <mergeCell ref="F7:F8"/>
    <mergeCell ref="C6:E6"/>
    <mergeCell ref="F6:G6"/>
    <mergeCell ref="G7:G8"/>
    <mergeCell ref="A48:J48"/>
    <mergeCell ref="I7:I8"/>
    <mergeCell ref="H7:H8"/>
  </mergeCells>
  <pageMargins left="0.31496062992125984" right="0.23622047244094491" top="0.35433070866141736" bottom="0.19685039370078741" header="0" footer="0.11811023622047245"/>
  <pageSetup paperSize="9" scale="75" fitToHeight="0" orientation="landscape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vrv</dc:creator>
  <cp:lastModifiedBy>Елена Валентиновна Татаринова</cp:lastModifiedBy>
  <cp:lastPrinted>2024-06-18T03:14:52Z</cp:lastPrinted>
  <dcterms:created xsi:type="dcterms:W3CDTF">2014-10-31T01:57:41Z</dcterms:created>
  <dcterms:modified xsi:type="dcterms:W3CDTF">2024-06-18T03:24:22Z</dcterms:modified>
</cp:coreProperties>
</file>