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4\Исполнение за полугодие 2024\"/>
    </mc:Choice>
  </mc:AlternateContent>
  <bookViews>
    <workbookView xWindow="0" yWindow="0" windowWidth="28800" windowHeight="10725"/>
  </bookViews>
  <sheets>
    <sheet name="Лист1" sheetId="1" r:id="rId1"/>
  </sheets>
  <definedNames>
    <definedName name="_xlnm.Print_Titles" localSheetId="0">Лист1!$6:$9</definedName>
    <definedName name="_xlnm.Print_Area" localSheetId="0">Лист1!$A$1:$S$49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F39" i="1"/>
  <c r="F40" i="1"/>
  <c r="F41" i="1"/>
  <c r="S39" i="1" l="1"/>
  <c r="S40" i="1"/>
  <c r="S41" i="1"/>
  <c r="S31" i="1"/>
  <c r="S32" i="1"/>
  <c r="G10" i="1"/>
  <c r="E42" i="1"/>
  <c r="E44" i="1" s="1"/>
  <c r="D42" i="1"/>
  <c r="D44" i="1" s="1"/>
  <c r="C42" i="1"/>
  <c r="C44" i="1" s="1"/>
  <c r="S35" i="1"/>
  <c r="S34" i="1"/>
  <c r="S30" i="1"/>
  <c r="S28" i="1"/>
  <c r="S16" i="1"/>
  <c r="O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10" i="1"/>
  <c r="I42" i="1" l="1"/>
  <c r="K42" i="1"/>
  <c r="K44" i="1" s="1"/>
  <c r="N42" i="1"/>
  <c r="M42" i="1"/>
  <c r="R40" i="1"/>
  <c r="R41" i="1"/>
  <c r="P39" i="1"/>
  <c r="P40" i="1"/>
  <c r="O39" i="1"/>
  <c r="O40" i="1"/>
  <c r="R39" i="1"/>
  <c r="Q42" i="1" l="1"/>
  <c r="I44" i="1"/>
  <c r="S11" i="1"/>
  <c r="S12" i="1"/>
  <c r="S13" i="1"/>
  <c r="S14" i="1"/>
  <c r="S15" i="1"/>
  <c r="S18" i="1"/>
  <c r="S19" i="1"/>
  <c r="S20" i="1"/>
  <c r="S21" i="1"/>
  <c r="S22" i="1"/>
  <c r="S23" i="1"/>
  <c r="S24" i="1"/>
  <c r="S25" i="1"/>
  <c r="S26" i="1"/>
  <c r="S27" i="1"/>
  <c r="S29" i="1"/>
  <c r="S33" i="1"/>
  <c r="S36" i="1"/>
  <c r="S37" i="1"/>
  <c r="S38" i="1"/>
  <c r="S43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3" i="1"/>
  <c r="S10" i="1"/>
  <c r="R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3" i="1"/>
  <c r="F12" i="1"/>
  <c r="F11" i="1"/>
  <c r="F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3" i="1"/>
  <c r="F44" i="1" l="1"/>
  <c r="G44" i="1"/>
  <c r="G42" i="1"/>
  <c r="F42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3" i="1"/>
  <c r="R42" i="1" l="1"/>
  <c r="S42" i="1"/>
  <c r="P42" i="1"/>
  <c r="O42" i="1"/>
  <c r="J42" i="1"/>
  <c r="L38" i="1"/>
  <c r="L11" i="1" l="1"/>
  <c r="L35" i="1" l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42" i="1" l="1"/>
  <c r="M44" i="1" l="1"/>
  <c r="P10" i="1" l="1"/>
  <c r="L10" i="1" l="1"/>
  <c r="N44" i="1" l="1"/>
  <c r="Q44" i="1" s="1"/>
  <c r="S44" i="1" l="1"/>
  <c r="R44" i="1"/>
  <c r="O44" i="1"/>
  <c r="P44" i="1"/>
</calcChain>
</file>

<file path=xl/sharedStrings.xml><?xml version="1.0" encoding="utf-8"?>
<sst xmlns="http://schemas.openxmlformats.org/spreadsheetml/2006/main" count="125" uniqueCount="121">
  <si>
    <t>Наименование показателя</t>
  </si>
  <si>
    <t>Экономическое развитие</t>
  </si>
  <si>
    <t>Развитие информационного общества и формирование электронного правительства в Забайкальском крае</t>
  </si>
  <si>
    <t>Воспроизводство и использование природных ресурсов</t>
  </si>
  <si>
    <t>Охрана окружающей среды</t>
  </si>
  <si>
    <t>Развитие транспортной системы Забайкальского края</t>
  </si>
  <si>
    <t>Развитие здравоохранения Забайкальского края</t>
  </si>
  <si>
    <t>Развитие физической культуры и спорта в Забайкальском крае</t>
  </si>
  <si>
    <t>Совершенствование государственного управления Забайкальского края</t>
  </si>
  <si>
    <t>Непрограммная деятельность</t>
  </si>
  <si>
    <t>Всего расходов</t>
  </si>
  <si>
    <t>Код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</si>
  <si>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</si>
  <si>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</si>
  <si>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</si>
  <si>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</si>
  <si>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</si>
  <si>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</si>
  <si>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</si>
  <si>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</si>
  <si>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</si>
  <si>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24</t>
  </si>
  <si>
    <t>26</t>
  </si>
  <si>
    <t>Развитие жилищно-коммунального хозяйства Забайкальского края</t>
  </si>
  <si>
    <t>27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</si>
  <si>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</si>
  <si>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28</t>
  </si>
  <si>
    <t>88</t>
  </si>
  <si>
    <t>Итого</t>
  </si>
  <si>
    <t>Обеспечение градостроительной деятельности на территории Забайкальского края</t>
  </si>
  <si>
    <t>х</t>
  </si>
  <si>
    <t xml:space="preserve">к Аналитической записке </t>
  </si>
  <si>
    <t>% исполнения</t>
  </si>
  <si>
    <t>Приложение №3</t>
  </si>
  <si>
    <t>Примечание:</t>
  </si>
  <si>
    <t xml:space="preserve">тыс. рублей </t>
  </si>
  <si>
    <t xml:space="preserve">паспорт ГП </t>
  </si>
  <si>
    <t>29</t>
  </si>
  <si>
    <t xml:space="preserve">Сохранение, использование, популяризация и государственная охрана объектов культурного наследия </t>
  </si>
  <si>
    <t>31</t>
  </si>
  <si>
    <t xml:space="preserve">Развитие культуры в Забайкальском крае </t>
  </si>
  <si>
    <t xml:space="preserve">Социальная поддержка граждан </t>
  </si>
  <si>
    <t xml:space="preserve">Доступная среда </t>
  </si>
  <si>
    <t xml:space="preserve">Управление государственными финансами и государственным долгом </t>
  </si>
  <si>
    <t xml:space="preserve">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</t>
  </si>
  <si>
    <t xml:space="preserve">Содействие занятости населения </t>
  </si>
  <si>
    <t>Развитие сельского хозяйства и регулирования рынков сельскохозяйственной продукции, сырья и продовольствия</t>
  </si>
  <si>
    <t>Развитие лесного хозяйства Забайкальского края</t>
  </si>
  <si>
    <t xml:space="preserve">Управление государственной собственностью Забайкальского края </t>
  </si>
  <si>
    <t xml:space="preserve">Развитие международной, внешнеэкономической деятельности и туризма в Забайкальском крае </t>
  </si>
  <si>
    <t xml:space="preserve">Развитие территорий и жилищная политика Забайкальского края </t>
  </si>
  <si>
    <t>закон к паспорту ГП, %                        (гр.6 /гр.5)</t>
  </si>
  <si>
    <t>Комплексное развитие сельских территорий</t>
  </si>
  <si>
    <t>32</t>
  </si>
  <si>
    <t>Развитие дорожного хозяйства Забайкальского края</t>
  </si>
  <si>
    <t>33</t>
  </si>
  <si>
    <t>2023 год</t>
  </si>
  <si>
    <t xml:space="preserve">Формирование современной городской среды </t>
  </si>
  <si>
    <t>Реализация государственной национальной политики, развитие институтов региональной политики и гражданского общества в Забайкальском крае</t>
  </si>
  <si>
    <t>Энергосбережение и развитие энергетики в Забайкальском крае</t>
  </si>
  <si>
    <t>Развитие внутреннего и въездного туризма и индустрии гостеприимства в Забайкальском крае</t>
  </si>
  <si>
    <t>34</t>
  </si>
  <si>
    <t>35</t>
  </si>
  <si>
    <t>36</t>
  </si>
  <si>
    <t>№656 от 27.12.2022</t>
  </si>
  <si>
    <t>№335 от  10.08.2022                      (с изм. от 02.02.2023 №50)</t>
  </si>
  <si>
    <t>№677 от 29.12.2022</t>
  </si>
  <si>
    <t>№274 от  27.05.2014                   (с изм. от 28.03.2023 №146)</t>
  </si>
  <si>
    <t>№407 от  22.07.2014            (с изм. от 24.04.2023 №195)</t>
  </si>
  <si>
    <t xml:space="preserve"> №220 от  23.04.2014                   (с изм. от 30.12.2022 №702)</t>
  </si>
  <si>
    <t>№457 от  01.08.2014                  (с изм. от 13.04.2023 №179)</t>
  </si>
  <si>
    <t>№237 от  25.04.2014                  (с изм. от 26.04.2023 №197)</t>
  </si>
  <si>
    <t>№583 от  25.12.2013               (с изм. от 30.12.2022 №699)</t>
  </si>
  <si>
    <t>№465 от 28.10.2013                  (с изм. от 01.07.2022 №277)</t>
  </si>
  <si>
    <t>№188 от 10.04.2014                (с изм. от 29.12.2022 №674)</t>
  </si>
  <si>
    <t>№404 от 18.07.2014             (с изм. от 04.10.2022 №449)</t>
  </si>
  <si>
    <t>№372 от  30.06.2014              (с изм. от 23.12.2022 №645)</t>
  </si>
  <si>
    <t>№314 от  29.05.2014          (с изм. от 12.01.2023 №11)</t>
  </si>
  <si>
    <t xml:space="preserve"> №656 от  31.12.2015             (с изм. от 31.12.2019 №536)</t>
  </si>
  <si>
    <t>№315 от  29.05.2014              (с изм. от 29.12.2022 №663)</t>
  </si>
  <si>
    <t>№225 от 24.04.2014                 (с изм. от 28.03.2023 №149)</t>
  </si>
  <si>
    <t>№236 от  24.04.2014                 (с изм. от 17.10.2022 №476)</t>
  </si>
  <si>
    <t>№448 от  28.07.2014             (с изм. от 15.11.2022 №549)</t>
  </si>
  <si>
    <t>№328 от  10.06.2014            (с изм. от 03.05.2023 №215)</t>
  </si>
  <si>
    <t xml:space="preserve"> №381 от 30.06.2014                   (с изм. от 14.10.2022 №470)</t>
  </si>
  <si>
    <t>№383 от  30.06.2014           (с изм. от 23.11.2022 №564)</t>
  </si>
  <si>
    <t>№335 от  11.06.2014                      (с изм. от 20.03.2023 №126)</t>
  </si>
  <si>
    <t xml:space="preserve"> №467 от 15.08.2014             (с изм. от 30.12.2022 №700)
</t>
  </si>
  <si>
    <t xml:space="preserve">№197 от  19.05.2016                            (с изм. от 03.05.2023 №214) </t>
  </si>
  <si>
    <t>№65 от  12.02.2016             (с изм. от 21.11.2022 №559)</t>
  </si>
  <si>
    <t>№650 от  30.12.2015            (с изм. от 14.10.2022 №472)</t>
  </si>
  <si>
    <t>№58 от  04.02.2016               (с изм. от 01.12.2022 №584)</t>
  </si>
  <si>
    <t>№372 от 31.08.2017                                  (с изм. от 14.12.2022 №620)</t>
  </si>
  <si>
    <t>№360 от 29.08.2018               (с изм. от 06.12.2022 №591)</t>
  </si>
  <si>
    <t>№490 от 17.12.2019                                 (с изм. от 28.03.2023 №145)</t>
  </si>
  <si>
    <t>№482 от 09.12.2021                     (с изм. от 12.05.2023 №230)</t>
  </si>
  <si>
    <t>Постановление Правительства Забайкальского края об утверждении ГП на 01.04.2023</t>
  </si>
  <si>
    <t xml:space="preserve">Утверждено паспортом ГП </t>
  </si>
  <si>
    <t>к Закону о бюджете (гр.5/гр.3)</t>
  </si>
  <si>
    <t>к уточнен ным бюджет ным ассигнованиям (гр.5/гр.4)</t>
  </si>
  <si>
    <t xml:space="preserve"> к паспорту ГП,            (гр.11 /гр.8)</t>
  </si>
  <si>
    <t>Комплексные меры по улучшению наркологической ситуации в Забайкальском крае</t>
  </si>
  <si>
    <t xml:space="preserve">Социально-экономическое развитие Агинского Бурятского округа Забайкальского края </t>
  </si>
  <si>
    <t>Закон о бюджете в действующей редакции  на 01.07.2023                    (от 29.06.2023 №2223-ЗЗК)</t>
  </si>
  <si>
    <t>Уточненные бюджетные ассигнования на 01.07.2023</t>
  </si>
  <si>
    <t>Исполнено на 01.07.2023</t>
  </si>
  <si>
    <t>2024 год</t>
  </si>
  <si>
    <t>Анализ исполнения расходной части бюджета в разрезе государственных программ Забайкальского края за полугодие 2023 и 2024 годов</t>
  </si>
  <si>
    <t xml:space="preserve">Отклонение полугодия 2024 года к полугодию 2023 года </t>
  </si>
  <si>
    <t>Уточненные бюджетные ассигнования на 01.07.2024</t>
  </si>
  <si>
    <t>Исполнено на 01.07.2024</t>
  </si>
  <si>
    <t>x</t>
  </si>
  <si>
    <t>к Закону о бюджете (гр.10/гр.8)</t>
  </si>
  <si>
    <t>к уточнен ным бюджет ным ассигнованиям (гр.10/гр.9)</t>
  </si>
  <si>
    <t>абсолютное (гр.10-гр.5)</t>
  </si>
  <si>
    <t>относительное % (гр.10/гр.5)</t>
  </si>
  <si>
    <t xml:space="preserve">Развитие образования Забайкальского края </t>
  </si>
  <si>
    <t>в 5,9 раза</t>
  </si>
  <si>
    <t>Закон о бюджете в действующей редакции  на 01.07.2024                    (от 24.04.2024 №2335-ЗЗК, от10.06.2024 №3539-ЗЗК)</t>
  </si>
  <si>
    <t>в гр. 8, 9  данные приведены в соответствии с распоряжением Правительства Забайкальского края от 19.08.2024 №330-р</t>
  </si>
  <si>
    <t>в гр. 4, 5  данные приведены в соответствии с распоряжением Правительства Забайкальского края от 30.08.2023 №309-р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</si>
</sst>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11" fillId="0" borderId="0" xfId="0" applyFont="1" applyFill="1"/>
    <xf numFmtId="0" fontId="10" fillId="0" borderId="0" xfId="0" applyFont="1" applyFill="1"/>
    <xf numFmtId="49" fontId="7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justify" vertical="center" wrapText="1"/>
    </xf>
    <xf numFmtId="49" fontId="19" fillId="2" borderId="3" xfId="0" applyNumberFormat="1" applyFont="1" applyFill="1" applyBorder="1"/>
    <xf numFmtId="0" fontId="1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Normal="100" workbookViewId="0">
      <selection activeCell="M56" sqref="M56"/>
    </sheetView>
  </sheetViews>
  <sheetFormatPr defaultRowHeight="15" x14ac:dyDescent="0.25"/>
  <cols>
    <col min="1" max="1" width="34.28515625" style="1" customWidth="1"/>
    <col min="2" max="2" width="4.5703125" style="1" bestFit="1" customWidth="1"/>
    <col min="3" max="3" width="15.140625" style="1" customWidth="1"/>
    <col min="4" max="4" width="15.5703125" style="1" customWidth="1"/>
    <col min="5" max="5" width="14" style="1" customWidth="1"/>
    <col min="6" max="6" width="15.140625" style="1" customWidth="1"/>
    <col min="7" max="7" width="11.140625" style="1" customWidth="1"/>
    <col min="8" max="8" width="16.7109375" style="29" hidden="1" customWidth="1"/>
    <col min="9" max="9" width="14.42578125" style="29" hidden="1" customWidth="1"/>
    <col min="10" max="10" width="13.5703125" style="29" hidden="1" customWidth="1"/>
    <col min="11" max="11" width="15.5703125" style="1" customWidth="1"/>
    <col min="12" max="12" width="0.7109375" style="1" hidden="1" customWidth="1"/>
    <col min="13" max="13" width="16" style="1" customWidth="1"/>
    <col min="14" max="14" width="13.85546875" style="1" customWidth="1"/>
    <col min="15" max="15" width="11.85546875" style="1" customWidth="1"/>
    <col min="16" max="16" width="11.28515625" style="1" customWidth="1"/>
    <col min="17" max="17" width="10" style="1" hidden="1" customWidth="1"/>
    <col min="18" max="18" width="13.28515625" customWidth="1"/>
    <col min="19" max="19" width="10.5703125" customWidth="1"/>
  </cols>
  <sheetData>
    <row r="1" spans="1:20" x14ac:dyDescent="0.25">
      <c r="A1" s="3"/>
      <c r="B1" s="3"/>
      <c r="C1" s="3"/>
      <c r="D1" s="3"/>
      <c r="E1" s="3"/>
      <c r="F1" s="3"/>
      <c r="G1" s="3"/>
      <c r="H1" s="25"/>
      <c r="I1" s="25"/>
      <c r="J1" s="34"/>
      <c r="N1" s="24"/>
      <c r="O1" s="24"/>
      <c r="P1" s="67" t="s">
        <v>33</v>
      </c>
      <c r="Q1" s="67"/>
      <c r="R1" s="67"/>
      <c r="S1" s="67"/>
    </row>
    <row r="2" spans="1:20" x14ac:dyDescent="0.25">
      <c r="A2" s="3"/>
      <c r="B2" s="3"/>
      <c r="C2" s="3"/>
      <c r="D2" s="3"/>
      <c r="E2" s="3"/>
      <c r="F2" s="3"/>
      <c r="G2" s="3"/>
      <c r="H2" s="25"/>
      <c r="I2" s="25"/>
      <c r="J2" s="34"/>
      <c r="N2" s="24"/>
      <c r="O2" s="67" t="s">
        <v>31</v>
      </c>
      <c r="P2" s="67"/>
      <c r="Q2" s="67"/>
      <c r="R2" s="67"/>
      <c r="S2" s="67"/>
    </row>
    <row r="3" spans="1:20" ht="16.5" customHeight="1" x14ac:dyDescent="0.25">
      <c r="A3" s="3"/>
      <c r="B3" s="3"/>
      <c r="C3" s="3"/>
      <c r="D3" s="3"/>
      <c r="E3" s="3"/>
      <c r="F3" s="3"/>
      <c r="G3" s="3"/>
      <c r="H3" s="25"/>
      <c r="I3" s="25"/>
      <c r="J3" s="34"/>
      <c r="N3" s="67"/>
      <c r="O3" s="67"/>
      <c r="P3" s="67"/>
      <c r="Q3" s="67"/>
      <c r="R3" s="67"/>
      <c r="S3" s="67"/>
    </row>
    <row r="4" spans="1:20" ht="21.75" customHeight="1" x14ac:dyDescent="0.25">
      <c r="A4" s="69" t="s">
        <v>107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2"/>
    </row>
    <row r="5" spans="1:20" ht="15" customHeight="1" x14ac:dyDescent="0.25">
      <c r="A5" s="12"/>
      <c r="B5" s="12"/>
      <c r="C5" s="13"/>
      <c r="D5" s="13"/>
      <c r="E5" s="13"/>
      <c r="F5" s="13"/>
      <c r="G5" s="13"/>
      <c r="H5" s="26"/>
      <c r="I5" s="26"/>
      <c r="J5" s="26"/>
      <c r="K5" s="12"/>
      <c r="L5" s="12"/>
      <c r="M5" s="13"/>
      <c r="N5" s="13"/>
      <c r="O5" s="12"/>
      <c r="R5" s="68" t="s">
        <v>35</v>
      </c>
      <c r="S5" s="68"/>
      <c r="T5" s="14"/>
    </row>
    <row r="6" spans="1:20" s="8" customFormat="1" ht="22.5" customHeight="1" x14ac:dyDescent="0.2">
      <c r="A6" s="52" t="s">
        <v>0</v>
      </c>
      <c r="B6" s="53" t="s">
        <v>11</v>
      </c>
      <c r="C6" s="59" t="s">
        <v>56</v>
      </c>
      <c r="D6" s="60"/>
      <c r="E6" s="61"/>
      <c r="F6" s="59" t="s">
        <v>32</v>
      </c>
      <c r="G6" s="61"/>
      <c r="H6" s="58" t="s">
        <v>106</v>
      </c>
      <c r="I6" s="58"/>
      <c r="J6" s="58"/>
      <c r="K6" s="58"/>
      <c r="L6" s="58"/>
      <c r="M6" s="58"/>
      <c r="N6" s="58"/>
      <c r="O6" s="70" t="s">
        <v>32</v>
      </c>
      <c r="P6" s="71"/>
      <c r="Q6" s="72"/>
      <c r="R6" s="66" t="s">
        <v>108</v>
      </c>
      <c r="S6" s="66"/>
      <c r="T6" s="7"/>
    </row>
    <row r="7" spans="1:20" s="8" customFormat="1" ht="20.25" customHeight="1" x14ac:dyDescent="0.2">
      <c r="A7" s="52"/>
      <c r="B7" s="53"/>
      <c r="C7" s="55" t="s">
        <v>103</v>
      </c>
      <c r="D7" s="55" t="s">
        <v>104</v>
      </c>
      <c r="E7" s="57" t="s">
        <v>105</v>
      </c>
      <c r="F7" s="58" t="s">
        <v>98</v>
      </c>
      <c r="G7" s="55" t="s">
        <v>99</v>
      </c>
      <c r="H7" s="64" t="s">
        <v>96</v>
      </c>
      <c r="I7" s="54" t="s">
        <v>97</v>
      </c>
      <c r="J7" s="62" t="s">
        <v>36</v>
      </c>
      <c r="K7" s="55" t="s">
        <v>118</v>
      </c>
      <c r="L7" s="55" t="s">
        <v>51</v>
      </c>
      <c r="M7" s="55" t="s">
        <v>109</v>
      </c>
      <c r="N7" s="73" t="s">
        <v>110</v>
      </c>
      <c r="O7" s="58" t="s">
        <v>112</v>
      </c>
      <c r="P7" s="58" t="s">
        <v>113</v>
      </c>
      <c r="Q7" s="55" t="s">
        <v>100</v>
      </c>
      <c r="R7" s="66"/>
      <c r="S7" s="66"/>
    </row>
    <row r="8" spans="1:20" s="8" customFormat="1" ht="82.5" customHeight="1" x14ac:dyDescent="0.2">
      <c r="A8" s="52"/>
      <c r="B8" s="53"/>
      <c r="C8" s="56"/>
      <c r="D8" s="56"/>
      <c r="E8" s="57"/>
      <c r="F8" s="58"/>
      <c r="G8" s="56"/>
      <c r="H8" s="65"/>
      <c r="I8" s="54"/>
      <c r="J8" s="63"/>
      <c r="K8" s="56"/>
      <c r="L8" s="56"/>
      <c r="M8" s="56"/>
      <c r="N8" s="74"/>
      <c r="O8" s="58"/>
      <c r="P8" s="58"/>
      <c r="Q8" s="56"/>
      <c r="R8" s="15" t="s">
        <v>114</v>
      </c>
      <c r="S8" s="15" t="s">
        <v>115</v>
      </c>
    </row>
    <row r="9" spans="1:20" s="8" customFormat="1" ht="12" customHeight="1" x14ac:dyDescent="0.2">
      <c r="A9" s="6">
        <v>1</v>
      </c>
      <c r="B9" s="6">
        <v>2</v>
      </c>
      <c r="C9" s="5">
        <v>3</v>
      </c>
      <c r="D9" s="5">
        <v>4</v>
      </c>
      <c r="E9" s="40">
        <v>5</v>
      </c>
      <c r="F9" s="5">
        <v>6</v>
      </c>
      <c r="G9" s="5">
        <v>7</v>
      </c>
      <c r="H9" s="30">
        <v>8</v>
      </c>
      <c r="I9" s="30">
        <v>8</v>
      </c>
      <c r="J9" s="35">
        <v>9</v>
      </c>
      <c r="K9" s="4">
        <v>8</v>
      </c>
      <c r="L9" s="4">
        <v>10</v>
      </c>
      <c r="M9" s="4">
        <v>9</v>
      </c>
      <c r="N9" s="44">
        <v>10</v>
      </c>
      <c r="O9" s="4">
        <v>11</v>
      </c>
      <c r="P9" s="4">
        <v>12</v>
      </c>
      <c r="Q9" s="4">
        <v>14</v>
      </c>
      <c r="R9" s="4">
        <v>13</v>
      </c>
      <c r="S9" s="4">
        <v>14</v>
      </c>
    </row>
    <row r="10" spans="1:20" s="1" customFormat="1" ht="45" customHeight="1" x14ac:dyDescent="0.25">
      <c r="A10" s="45" t="s">
        <v>43</v>
      </c>
      <c r="B10" s="46" t="s">
        <v>12</v>
      </c>
      <c r="C10" s="16">
        <v>7689771.0999999996</v>
      </c>
      <c r="D10" s="16">
        <v>7709721</v>
      </c>
      <c r="E10" s="41">
        <v>4088840</v>
      </c>
      <c r="F10" s="19">
        <f>E10/C10*100</f>
        <v>53.172453988910028</v>
      </c>
      <c r="G10" s="19">
        <f>E10/D10*100</f>
        <v>53.034863388701091</v>
      </c>
      <c r="H10" s="31" t="s">
        <v>67</v>
      </c>
      <c r="I10" s="27">
        <v>7683521.9000000004</v>
      </c>
      <c r="J10" s="36">
        <v>8166770.7999999998</v>
      </c>
      <c r="K10" s="16">
        <v>9697275</v>
      </c>
      <c r="L10" s="16">
        <f t="shared" ref="L10:L42" si="0">K10/J10*100</f>
        <v>118.74062879296183</v>
      </c>
      <c r="M10" s="16">
        <v>9455818</v>
      </c>
      <c r="N10" s="41">
        <v>3766071.7</v>
      </c>
      <c r="O10" s="16">
        <f xml:space="preserve"> N10/K10*100</f>
        <v>38.836391666731117</v>
      </c>
      <c r="P10" s="16">
        <f>N10/M10*100</f>
        <v>39.828089965352547</v>
      </c>
      <c r="Q10" s="16">
        <f>N10/I10*100</f>
        <v>49.014914631791449</v>
      </c>
      <c r="R10" s="16">
        <f>N10-E10</f>
        <v>-322768.29999999981</v>
      </c>
      <c r="S10" s="16">
        <f>N10/E10*100-100</f>
        <v>-7.8938843290517582</v>
      </c>
    </row>
    <row r="11" spans="1:20" s="1" customFormat="1" ht="79.5" customHeight="1" x14ac:dyDescent="0.25">
      <c r="A11" s="45" t="s">
        <v>44</v>
      </c>
      <c r="B11" s="46" t="s">
        <v>13</v>
      </c>
      <c r="C11" s="18">
        <v>1769780.6</v>
      </c>
      <c r="D11" s="16">
        <v>1721288.8</v>
      </c>
      <c r="E11" s="41">
        <v>779409.5</v>
      </c>
      <c r="F11" s="19">
        <f>E11/C11*100</f>
        <v>44.03989398459899</v>
      </c>
      <c r="G11" s="19">
        <f t="shared" ref="G11:G44" si="1">E11/D11*100</f>
        <v>45.280576972324454</v>
      </c>
      <c r="H11" s="31" t="s">
        <v>68</v>
      </c>
      <c r="I11" s="27">
        <v>1114564.7</v>
      </c>
      <c r="J11" s="36">
        <v>807757.6</v>
      </c>
      <c r="K11" s="18">
        <v>1971782</v>
      </c>
      <c r="L11" s="16">
        <f t="shared" si="0"/>
        <v>244.10565743980621</v>
      </c>
      <c r="M11" s="16">
        <v>1971782</v>
      </c>
      <c r="N11" s="41">
        <v>859894.1</v>
      </c>
      <c r="O11" s="16">
        <f t="shared" ref="O11:O44" si="2">N11/K11*100</f>
        <v>43.609998468390522</v>
      </c>
      <c r="P11" s="16">
        <f t="shared" ref="P11:P44" si="3">N11/M11*100</f>
        <v>43.609998468390522</v>
      </c>
      <c r="Q11" s="16">
        <f t="shared" ref="Q11:Q44" si="4">N11/I11*100</f>
        <v>77.150666982365408</v>
      </c>
      <c r="R11" s="16">
        <f t="shared" ref="R11:R44" si="5">N11-E11</f>
        <v>80484.599999999977</v>
      </c>
      <c r="S11" s="16">
        <f t="shared" ref="S11:S44" si="6">N11/E11*100-100</f>
        <v>10.326356042619437</v>
      </c>
    </row>
    <row r="12" spans="1:20" s="1" customFormat="1" ht="21.75" customHeight="1" x14ac:dyDescent="0.25">
      <c r="A12" s="45" t="s">
        <v>1</v>
      </c>
      <c r="B12" s="46" t="s">
        <v>14</v>
      </c>
      <c r="C12" s="16">
        <v>1513834.1</v>
      </c>
      <c r="D12" s="16">
        <v>1594559.4</v>
      </c>
      <c r="E12" s="41">
        <v>1106194.8</v>
      </c>
      <c r="F12" s="19">
        <f>E12/C12*100</f>
        <v>73.072392807111427</v>
      </c>
      <c r="G12" s="19">
        <f t="shared" si="1"/>
        <v>69.373069451034567</v>
      </c>
      <c r="H12" s="31" t="s">
        <v>69</v>
      </c>
      <c r="I12" s="36">
        <v>1503764.6</v>
      </c>
      <c r="J12" s="36">
        <v>1300035.1000000001</v>
      </c>
      <c r="K12" s="16">
        <v>4455638.3</v>
      </c>
      <c r="L12" s="16">
        <f t="shared" si="0"/>
        <v>342.7321539241517</v>
      </c>
      <c r="M12" s="16">
        <v>4455638.3</v>
      </c>
      <c r="N12" s="41">
        <v>1181828</v>
      </c>
      <c r="O12" s="16">
        <f t="shared" si="2"/>
        <v>26.524325369947555</v>
      </c>
      <c r="P12" s="16">
        <f t="shared" si="3"/>
        <v>26.524325369947555</v>
      </c>
      <c r="Q12" s="16">
        <f t="shared" si="4"/>
        <v>78.591290152727353</v>
      </c>
      <c r="R12" s="16">
        <f t="shared" si="5"/>
        <v>75633.199999999953</v>
      </c>
      <c r="S12" s="16">
        <f t="shared" si="6"/>
        <v>6.8372406017457337</v>
      </c>
    </row>
    <row r="13" spans="1:20" s="1" customFormat="1" ht="21.75" customHeight="1" x14ac:dyDescent="0.25">
      <c r="A13" s="45" t="s">
        <v>45</v>
      </c>
      <c r="B13" s="46" t="s">
        <v>15</v>
      </c>
      <c r="C13" s="16">
        <v>787240.4</v>
      </c>
      <c r="D13" s="16">
        <v>781644.2</v>
      </c>
      <c r="E13" s="41">
        <v>391674.9</v>
      </c>
      <c r="F13" s="19">
        <f t="shared" ref="F13:F44" si="7">E13/C13*100</f>
        <v>49.752896319853505</v>
      </c>
      <c r="G13" s="19">
        <f t="shared" si="1"/>
        <v>50.109103349068548</v>
      </c>
      <c r="H13" s="31" t="s">
        <v>70</v>
      </c>
      <c r="I13" s="27">
        <v>782248.5</v>
      </c>
      <c r="J13" s="36">
        <v>955341</v>
      </c>
      <c r="K13" s="16">
        <v>952736.6</v>
      </c>
      <c r="L13" s="16">
        <f t="shared" si="0"/>
        <v>99.727385300117959</v>
      </c>
      <c r="M13" s="16">
        <v>952736.6</v>
      </c>
      <c r="N13" s="41">
        <v>331433.09999999998</v>
      </c>
      <c r="O13" s="16">
        <f t="shared" si="2"/>
        <v>34.787484809547571</v>
      </c>
      <c r="P13" s="16">
        <f t="shared" si="3"/>
        <v>34.787484809547571</v>
      </c>
      <c r="Q13" s="16">
        <f t="shared" si="4"/>
        <v>42.36928546363464</v>
      </c>
      <c r="R13" s="16">
        <f t="shared" si="5"/>
        <v>-60241.800000000047</v>
      </c>
      <c r="S13" s="16">
        <f t="shared" si="6"/>
        <v>-15.38056178733946</v>
      </c>
    </row>
    <row r="14" spans="1:20" s="1" customFormat="1" ht="63.75" customHeight="1" x14ac:dyDescent="0.25">
      <c r="A14" s="47" t="s">
        <v>46</v>
      </c>
      <c r="B14" s="46" t="s">
        <v>16</v>
      </c>
      <c r="C14" s="16">
        <v>2473392</v>
      </c>
      <c r="D14" s="16">
        <v>2450013.7000000002</v>
      </c>
      <c r="E14" s="41">
        <v>1217982.8999999999</v>
      </c>
      <c r="F14" s="19">
        <f t="shared" si="7"/>
        <v>49.243423606124701</v>
      </c>
      <c r="G14" s="19">
        <f t="shared" si="1"/>
        <v>49.713309766390282</v>
      </c>
      <c r="H14" s="31" t="s">
        <v>71</v>
      </c>
      <c r="I14" s="27">
        <v>2448954.2999999998</v>
      </c>
      <c r="J14" s="36">
        <v>1196167.8999999999</v>
      </c>
      <c r="K14" s="16">
        <v>2497530.6</v>
      </c>
      <c r="L14" s="16">
        <f t="shared" si="0"/>
        <v>208.79431725261983</v>
      </c>
      <c r="M14" s="16">
        <v>2497530.6</v>
      </c>
      <c r="N14" s="41">
        <v>1170326.8999999999</v>
      </c>
      <c r="O14" s="16">
        <f t="shared" si="2"/>
        <v>46.859361803214739</v>
      </c>
      <c r="P14" s="16">
        <f t="shared" si="3"/>
        <v>46.859361803214739</v>
      </c>
      <c r="Q14" s="16">
        <f t="shared" si="4"/>
        <v>47.788841955931964</v>
      </c>
      <c r="R14" s="16">
        <f t="shared" si="5"/>
        <v>-47656</v>
      </c>
      <c r="S14" s="16">
        <f t="shared" si="6"/>
        <v>-3.9126986101364736</v>
      </c>
    </row>
    <row r="15" spans="1:20" s="1" customFormat="1" ht="54" customHeight="1" x14ac:dyDescent="0.25">
      <c r="A15" s="47" t="s">
        <v>2</v>
      </c>
      <c r="B15" s="46" t="s">
        <v>17</v>
      </c>
      <c r="C15" s="16">
        <v>148805.20000000001</v>
      </c>
      <c r="D15" s="16">
        <v>204407.8</v>
      </c>
      <c r="E15" s="41">
        <v>50042.1</v>
      </c>
      <c r="F15" s="19">
        <f t="shared" si="7"/>
        <v>33.629268332020651</v>
      </c>
      <c r="G15" s="19">
        <f t="shared" si="1"/>
        <v>24.481502173596116</v>
      </c>
      <c r="H15" s="31" t="s">
        <v>72</v>
      </c>
      <c r="I15" s="27">
        <v>200305.9</v>
      </c>
      <c r="J15" s="36">
        <v>81855.199999999997</v>
      </c>
      <c r="K15" s="16">
        <v>274497.7</v>
      </c>
      <c r="L15" s="16">
        <f t="shared" si="0"/>
        <v>335.34546369686961</v>
      </c>
      <c r="M15" s="16">
        <v>274497.7</v>
      </c>
      <c r="N15" s="41">
        <v>93001.1</v>
      </c>
      <c r="O15" s="16">
        <f t="shared" si="2"/>
        <v>33.88046602940571</v>
      </c>
      <c r="P15" s="16">
        <f t="shared" si="3"/>
        <v>33.88046602940571</v>
      </c>
      <c r="Q15" s="16">
        <f t="shared" si="4"/>
        <v>46.429536024650304</v>
      </c>
      <c r="R15" s="16">
        <f t="shared" si="5"/>
        <v>42959.000000000007</v>
      </c>
      <c r="S15" s="16">
        <f t="shared" si="6"/>
        <v>85.845717905523543</v>
      </c>
    </row>
    <row r="16" spans="1:20" s="1" customFormat="1" ht="34.5" customHeight="1" x14ac:dyDescent="0.25">
      <c r="A16" s="47" t="s">
        <v>3</v>
      </c>
      <c r="B16" s="46" t="s">
        <v>18</v>
      </c>
      <c r="C16" s="16">
        <v>721916.9</v>
      </c>
      <c r="D16" s="16">
        <v>775553.6</v>
      </c>
      <c r="E16" s="41">
        <v>261006.7</v>
      </c>
      <c r="F16" s="19">
        <f t="shared" si="7"/>
        <v>36.154673758156932</v>
      </c>
      <c r="G16" s="19">
        <f t="shared" si="1"/>
        <v>33.654243884626418</v>
      </c>
      <c r="H16" s="31" t="s">
        <v>73</v>
      </c>
      <c r="I16" s="27">
        <v>521732.9</v>
      </c>
      <c r="J16" s="36">
        <v>365588.3</v>
      </c>
      <c r="K16" s="16">
        <v>854641.4</v>
      </c>
      <c r="L16" s="16">
        <f t="shared" si="0"/>
        <v>233.77154028178694</v>
      </c>
      <c r="M16" s="16">
        <v>861795</v>
      </c>
      <c r="N16" s="41">
        <v>523467.6</v>
      </c>
      <c r="O16" s="16">
        <f t="shared" si="2"/>
        <v>61.249969870404122</v>
      </c>
      <c r="P16" s="16">
        <f t="shared" si="3"/>
        <v>60.741545263084603</v>
      </c>
      <c r="Q16" s="16">
        <f t="shared" si="4"/>
        <v>100.33248813712916</v>
      </c>
      <c r="R16" s="16">
        <f t="shared" si="5"/>
        <v>262460.89999999997</v>
      </c>
      <c r="S16" s="16">
        <f t="shared" si="6"/>
        <v>100.55715044862831</v>
      </c>
    </row>
    <row r="17" spans="1:19" s="1" customFormat="1" ht="21.75" customHeight="1" x14ac:dyDescent="0.25">
      <c r="A17" s="47" t="s">
        <v>4</v>
      </c>
      <c r="B17" s="46" t="s">
        <v>19</v>
      </c>
      <c r="C17" s="16">
        <v>826574.7</v>
      </c>
      <c r="D17" s="16">
        <v>891421.7</v>
      </c>
      <c r="E17" s="41">
        <v>310327.09999999998</v>
      </c>
      <c r="F17" s="19">
        <f t="shared" si="7"/>
        <v>37.543745290050609</v>
      </c>
      <c r="G17" s="19">
        <f t="shared" si="1"/>
        <v>34.812603283047743</v>
      </c>
      <c r="H17" s="31" t="s">
        <v>74</v>
      </c>
      <c r="I17" s="27">
        <v>184586.5</v>
      </c>
      <c r="J17" s="36">
        <v>331300.09999999998</v>
      </c>
      <c r="K17" s="16">
        <v>3331808.3</v>
      </c>
      <c r="L17" s="16">
        <f t="shared" si="0"/>
        <v>1005.6768168799225</v>
      </c>
      <c r="M17" s="16">
        <v>3331808.3</v>
      </c>
      <c r="N17" s="41">
        <v>1834335.5</v>
      </c>
      <c r="O17" s="16">
        <f t="shared" si="2"/>
        <v>55.055253328950528</v>
      </c>
      <c r="P17" s="16">
        <f t="shared" si="3"/>
        <v>55.055253328950528</v>
      </c>
      <c r="Q17" s="16">
        <f t="shared" si="4"/>
        <v>993.75387690865796</v>
      </c>
      <c r="R17" s="16">
        <f t="shared" si="5"/>
        <v>1524008.4</v>
      </c>
      <c r="S17" s="16" t="s">
        <v>117</v>
      </c>
    </row>
    <row r="18" spans="1:19" s="1" customFormat="1" ht="34.5" customHeight="1" x14ac:dyDescent="0.25">
      <c r="A18" s="47" t="s">
        <v>47</v>
      </c>
      <c r="B18" s="46" t="s">
        <v>20</v>
      </c>
      <c r="C18" s="16">
        <v>2407641.1</v>
      </c>
      <c r="D18" s="16">
        <v>2400512.5</v>
      </c>
      <c r="E18" s="41">
        <v>1073005.5</v>
      </c>
      <c r="F18" s="19">
        <f t="shared" si="7"/>
        <v>44.566671502658764</v>
      </c>
      <c r="G18" s="19">
        <f t="shared" si="1"/>
        <v>44.699017397326614</v>
      </c>
      <c r="H18" s="31" t="s">
        <v>75</v>
      </c>
      <c r="I18" s="27">
        <v>2940411.3</v>
      </c>
      <c r="J18" s="36">
        <v>1608879.9</v>
      </c>
      <c r="K18" s="16">
        <v>2468229.2000000002</v>
      </c>
      <c r="L18" s="16">
        <f t="shared" si="0"/>
        <v>153.41289303197837</v>
      </c>
      <c r="M18" s="16">
        <v>2468229.2000000002</v>
      </c>
      <c r="N18" s="41">
        <v>1199997.5</v>
      </c>
      <c r="O18" s="16">
        <f t="shared" si="2"/>
        <v>48.617749923710484</v>
      </c>
      <c r="P18" s="16">
        <f t="shared" si="3"/>
        <v>48.617749923710484</v>
      </c>
      <c r="Q18" s="16">
        <f t="shared" si="4"/>
        <v>40.81053218643256</v>
      </c>
      <c r="R18" s="16">
        <f t="shared" si="5"/>
        <v>126992</v>
      </c>
      <c r="S18" s="16">
        <f t="shared" si="6"/>
        <v>11.835167666894534</v>
      </c>
    </row>
    <row r="19" spans="1:19" s="1" customFormat="1" ht="48" customHeight="1" x14ac:dyDescent="0.25">
      <c r="A19" s="45" t="s">
        <v>48</v>
      </c>
      <c r="B19" s="46">
        <v>10</v>
      </c>
      <c r="C19" s="16">
        <v>291137.90000000002</v>
      </c>
      <c r="D19" s="16">
        <v>261940.5</v>
      </c>
      <c r="E19" s="41">
        <v>88642.3</v>
      </c>
      <c r="F19" s="19">
        <f t="shared" si="7"/>
        <v>30.446843231334704</v>
      </c>
      <c r="G19" s="19">
        <f t="shared" si="1"/>
        <v>33.840624111200832</v>
      </c>
      <c r="H19" s="31" t="s">
        <v>76</v>
      </c>
      <c r="I19" s="37">
        <v>287067.90000000002</v>
      </c>
      <c r="J19" s="36">
        <v>169998.3</v>
      </c>
      <c r="K19" s="16">
        <v>290503.59999999998</v>
      </c>
      <c r="L19" s="16">
        <f t="shared" si="0"/>
        <v>170.8861794500298</v>
      </c>
      <c r="M19" s="16">
        <v>290503.59999999998</v>
      </c>
      <c r="N19" s="41">
        <v>113778.1</v>
      </c>
      <c r="O19" s="16">
        <f t="shared" si="2"/>
        <v>39.165814124162324</v>
      </c>
      <c r="P19" s="16">
        <f t="shared" si="3"/>
        <v>39.165814124162324</v>
      </c>
      <c r="Q19" s="16">
        <f t="shared" si="4"/>
        <v>39.634560325274961</v>
      </c>
      <c r="R19" s="16">
        <f t="shared" si="5"/>
        <v>25135.800000000003</v>
      </c>
      <c r="S19" s="16">
        <f t="shared" si="6"/>
        <v>28.356439307193057</v>
      </c>
    </row>
    <row r="20" spans="1:19" s="1" customFormat="1" ht="47.25" customHeight="1" x14ac:dyDescent="0.25">
      <c r="A20" s="45" t="s">
        <v>49</v>
      </c>
      <c r="B20" s="46">
        <v>11</v>
      </c>
      <c r="C20" s="16">
        <v>38638.800000000003</v>
      </c>
      <c r="D20" s="16">
        <v>37252.5</v>
      </c>
      <c r="E20" s="41">
        <v>17204.099999999999</v>
      </c>
      <c r="F20" s="19">
        <f t="shared" si="7"/>
        <v>44.52545110096586</v>
      </c>
      <c r="G20" s="19">
        <f t="shared" si="1"/>
        <v>46.182403865512377</v>
      </c>
      <c r="H20" s="31" t="s">
        <v>77</v>
      </c>
      <c r="I20" s="27">
        <v>37636.9</v>
      </c>
      <c r="J20" s="36">
        <v>31326.1</v>
      </c>
      <c r="K20" s="16">
        <v>40485.800000000003</v>
      </c>
      <c r="L20" s="16">
        <f t="shared" si="0"/>
        <v>129.23983515343437</v>
      </c>
      <c r="M20" s="16">
        <v>40485.800000000003</v>
      </c>
      <c r="N20" s="41">
        <v>22170.2</v>
      </c>
      <c r="O20" s="16">
        <f t="shared" si="2"/>
        <v>54.760434522721546</v>
      </c>
      <c r="P20" s="16">
        <f t="shared" si="3"/>
        <v>54.760434522721546</v>
      </c>
      <c r="Q20" s="16">
        <f t="shared" si="4"/>
        <v>58.905489028054916</v>
      </c>
      <c r="R20" s="16">
        <f t="shared" si="5"/>
        <v>4966.1000000000022</v>
      </c>
      <c r="S20" s="16">
        <f t="shared" si="6"/>
        <v>28.865793618962925</v>
      </c>
    </row>
    <row r="21" spans="1:19" s="1" customFormat="1" ht="37.5" customHeight="1" x14ac:dyDescent="0.25">
      <c r="A21" s="47" t="s">
        <v>50</v>
      </c>
      <c r="B21" s="46">
        <v>12</v>
      </c>
      <c r="C21" s="16">
        <v>301400.90000000002</v>
      </c>
      <c r="D21" s="16">
        <v>306027.5</v>
      </c>
      <c r="E21" s="41">
        <v>150267.29999999999</v>
      </c>
      <c r="F21" s="19">
        <f t="shared" si="7"/>
        <v>49.856287754946976</v>
      </c>
      <c r="G21" s="19">
        <f t="shared" si="1"/>
        <v>49.102547973629818</v>
      </c>
      <c r="H21" s="31" t="s">
        <v>78</v>
      </c>
      <c r="I21" s="37">
        <v>611972.9</v>
      </c>
      <c r="J21" s="36">
        <v>141972.9</v>
      </c>
      <c r="K21" s="16">
        <v>366290.1</v>
      </c>
      <c r="L21" s="16">
        <f t="shared" si="0"/>
        <v>258.00001267847597</v>
      </c>
      <c r="M21" s="16">
        <v>366587.3</v>
      </c>
      <c r="N21" s="41">
        <v>232539.3</v>
      </c>
      <c r="O21" s="16">
        <f t="shared" si="2"/>
        <v>63.485008194324664</v>
      </c>
      <c r="P21" s="16">
        <f t="shared" si="3"/>
        <v>63.433539568883049</v>
      </c>
      <c r="Q21" s="16">
        <f t="shared" si="4"/>
        <v>37.998300251530743</v>
      </c>
      <c r="R21" s="16">
        <f t="shared" si="5"/>
        <v>82272</v>
      </c>
      <c r="S21" s="16">
        <f t="shared" si="6"/>
        <v>54.750434725319479</v>
      </c>
    </row>
    <row r="22" spans="1:19" s="1" customFormat="1" ht="35.25" customHeight="1" x14ac:dyDescent="0.25">
      <c r="A22" s="47" t="s">
        <v>5</v>
      </c>
      <c r="B22" s="46">
        <v>13</v>
      </c>
      <c r="C22" s="16">
        <v>1188976.6000000001</v>
      </c>
      <c r="D22" s="16">
        <v>1208473.8999999999</v>
      </c>
      <c r="E22" s="41">
        <v>224861.3</v>
      </c>
      <c r="F22" s="19">
        <f t="shared" si="7"/>
        <v>18.912172030971846</v>
      </c>
      <c r="G22" s="19">
        <f t="shared" si="1"/>
        <v>18.607046457519687</v>
      </c>
      <c r="H22" s="31" t="s">
        <v>79</v>
      </c>
      <c r="I22" s="27">
        <v>572907.1</v>
      </c>
      <c r="J22" s="36">
        <v>8588453.3000000007</v>
      </c>
      <c r="K22" s="16">
        <v>796809.9</v>
      </c>
      <c r="L22" s="16">
        <f t="shared" si="0"/>
        <v>9.2776879860311983</v>
      </c>
      <c r="M22" s="16">
        <v>796809.9</v>
      </c>
      <c r="N22" s="41">
        <v>376385.4</v>
      </c>
      <c r="O22" s="16">
        <f t="shared" si="2"/>
        <v>47.236536594236597</v>
      </c>
      <c r="P22" s="16">
        <f t="shared" si="3"/>
        <v>47.236536594236597</v>
      </c>
      <c r="Q22" s="16">
        <f t="shared" si="4"/>
        <v>65.697457755367324</v>
      </c>
      <c r="R22" s="16">
        <f t="shared" si="5"/>
        <v>151524.10000000003</v>
      </c>
      <c r="S22" s="16">
        <f t="shared" si="6"/>
        <v>67.385583913283455</v>
      </c>
    </row>
    <row r="23" spans="1:19" s="1" customFormat="1" ht="33" customHeight="1" x14ac:dyDescent="0.25">
      <c r="A23" s="45" t="s">
        <v>116</v>
      </c>
      <c r="B23" s="46">
        <v>14</v>
      </c>
      <c r="C23" s="16">
        <v>26394971.5</v>
      </c>
      <c r="D23" s="16">
        <v>26900743.899999999</v>
      </c>
      <c r="E23" s="41">
        <v>15048210.1</v>
      </c>
      <c r="F23" s="19">
        <f t="shared" si="7"/>
        <v>57.011655041946149</v>
      </c>
      <c r="G23" s="19">
        <f t="shared" si="1"/>
        <v>55.939754513628905</v>
      </c>
      <c r="H23" s="31" t="s">
        <v>80</v>
      </c>
      <c r="I23" s="27">
        <v>16973710.399999999</v>
      </c>
      <c r="J23" s="36">
        <v>13615528.6</v>
      </c>
      <c r="K23" s="16">
        <v>31992056.199999999</v>
      </c>
      <c r="L23" s="16">
        <f t="shared" si="0"/>
        <v>234.96741948013681</v>
      </c>
      <c r="M23" s="16">
        <v>31985215.300000001</v>
      </c>
      <c r="N23" s="41">
        <v>18896808.100000001</v>
      </c>
      <c r="O23" s="16">
        <f t="shared" si="2"/>
        <v>59.067188372843638</v>
      </c>
      <c r="P23" s="16">
        <f t="shared" si="3"/>
        <v>59.079821482395964</v>
      </c>
      <c r="Q23" s="16">
        <f t="shared" si="4"/>
        <v>111.32986044112079</v>
      </c>
      <c r="R23" s="16">
        <f t="shared" si="5"/>
        <v>3848598.0000000019</v>
      </c>
      <c r="S23" s="16">
        <f t="shared" si="6"/>
        <v>25.575121389353825</v>
      </c>
    </row>
    <row r="24" spans="1:19" s="1" customFormat="1" ht="32.25" customHeight="1" x14ac:dyDescent="0.25">
      <c r="A24" s="45" t="s">
        <v>40</v>
      </c>
      <c r="B24" s="46">
        <v>15</v>
      </c>
      <c r="C24" s="16">
        <v>1676339.7</v>
      </c>
      <c r="D24" s="16">
        <v>1849076.3</v>
      </c>
      <c r="E24" s="41">
        <v>1177725.7</v>
      </c>
      <c r="F24" s="19">
        <f t="shared" si="7"/>
        <v>70.255790040646289</v>
      </c>
      <c r="G24" s="19">
        <f t="shared" si="1"/>
        <v>63.692650216759574</v>
      </c>
      <c r="H24" s="31" t="s">
        <v>81</v>
      </c>
      <c r="I24" s="27">
        <v>1648740.2</v>
      </c>
      <c r="J24" s="36">
        <v>1473910.7</v>
      </c>
      <c r="K24" s="16">
        <v>2466731.7000000002</v>
      </c>
      <c r="L24" s="16">
        <f t="shared" si="0"/>
        <v>167.35964397300327</v>
      </c>
      <c r="M24" s="16">
        <v>2466731.7000000002</v>
      </c>
      <c r="N24" s="41">
        <v>1181516.3999999999</v>
      </c>
      <c r="O24" s="16">
        <f t="shared" si="2"/>
        <v>47.898050687879831</v>
      </c>
      <c r="P24" s="16">
        <f t="shared" si="3"/>
        <v>47.898050687879831</v>
      </c>
      <c r="Q24" s="16">
        <f t="shared" si="4"/>
        <v>71.661769392169845</v>
      </c>
      <c r="R24" s="16">
        <f t="shared" si="5"/>
        <v>3790.6999999999534</v>
      </c>
      <c r="S24" s="16">
        <f t="shared" si="6"/>
        <v>0.32186611874054449</v>
      </c>
    </row>
    <row r="25" spans="1:19" s="1" customFormat="1" ht="34.5" customHeight="1" x14ac:dyDescent="0.25">
      <c r="A25" s="45" t="s">
        <v>6</v>
      </c>
      <c r="B25" s="46">
        <v>16</v>
      </c>
      <c r="C25" s="16">
        <v>15918071.199999999</v>
      </c>
      <c r="D25" s="16">
        <v>15880339.5</v>
      </c>
      <c r="E25" s="41">
        <v>7771356.9000000004</v>
      </c>
      <c r="F25" s="19">
        <f t="shared" si="7"/>
        <v>48.820970847272008</v>
      </c>
      <c r="G25" s="19">
        <f t="shared" si="1"/>
        <v>48.936969515040914</v>
      </c>
      <c r="H25" s="31" t="s">
        <v>82</v>
      </c>
      <c r="I25" s="27">
        <v>14908057.300000001</v>
      </c>
      <c r="J25" s="36">
        <v>12047194.1</v>
      </c>
      <c r="K25" s="16">
        <v>15415957.1</v>
      </c>
      <c r="L25" s="16">
        <f t="shared" si="0"/>
        <v>127.96305074888765</v>
      </c>
      <c r="M25" s="16">
        <v>15528675.9</v>
      </c>
      <c r="N25" s="41">
        <v>7471190.2999999998</v>
      </c>
      <c r="O25" s="16">
        <f t="shared" si="2"/>
        <v>48.464005520617334</v>
      </c>
      <c r="P25" s="16">
        <f t="shared" si="3"/>
        <v>48.112217346232335</v>
      </c>
      <c r="Q25" s="16">
        <f t="shared" si="4"/>
        <v>50.115116608788455</v>
      </c>
      <c r="R25" s="16">
        <f t="shared" si="5"/>
        <v>-300166.60000000056</v>
      </c>
      <c r="S25" s="16">
        <f t="shared" si="6"/>
        <v>-3.8624734890248078</v>
      </c>
    </row>
    <row r="26" spans="1:19" s="1" customFormat="1" ht="22.5" customHeight="1" x14ac:dyDescent="0.25">
      <c r="A26" s="45" t="s">
        <v>41</v>
      </c>
      <c r="B26" s="46">
        <v>17</v>
      </c>
      <c r="C26" s="16">
        <v>19396406.800000001</v>
      </c>
      <c r="D26" s="16">
        <v>19324595.100000001</v>
      </c>
      <c r="E26" s="41">
        <v>9227544.0999999996</v>
      </c>
      <c r="F26" s="19">
        <f t="shared" si="7"/>
        <v>47.573471700954421</v>
      </c>
      <c r="G26" s="19">
        <f t="shared" si="1"/>
        <v>47.750258425854412</v>
      </c>
      <c r="H26" s="31" t="s">
        <v>83</v>
      </c>
      <c r="I26" s="27">
        <v>19301616.300000001</v>
      </c>
      <c r="J26" s="36">
        <v>6992645.5999999996</v>
      </c>
      <c r="K26" s="16">
        <v>17710510.399999999</v>
      </c>
      <c r="L26" s="16">
        <f t="shared" si="0"/>
        <v>253.27338768605691</v>
      </c>
      <c r="M26" s="16">
        <v>17725364.100000001</v>
      </c>
      <c r="N26" s="41">
        <v>8196825</v>
      </c>
      <c r="O26" s="16">
        <f t="shared" si="2"/>
        <v>46.282262988874677</v>
      </c>
      <c r="P26" s="16">
        <f t="shared" si="3"/>
        <v>46.243478857509054</v>
      </c>
      <c r="Q26" s="16">
        <f t="shared" si="4"/>
        <v>42.467039405399433</v>
      </c>
      <c r="R26" s="16">
        <f t="shared" si="5"/>
        <v>-1030719.0999999996</v>
      </c>
      <c r="S26" s="16">
        <f t="shared" si="6"/>
        <v>-11.170026269503268</v>
      </c>
    </row>
    <row r="27" spans="1:19" s="1" customFormat="1" ht="31.5" customHeight="1" x14ac:dyDescent="0.25">
      <c r="A27" s="45" t="s">
        <v>7</v>
      </c>
      <c r="B27" s="46">
        <v>18</v>
      </c>
      <c r="C27" s="16">
        <v>921829.1</v>
      </c>
      <c r="D27" s="16">
        <v>1303668.3999999999</v>
      </c>
      <c r="E27" s="41">
        <v>608020.30000000005</v>
      </c>
      <c r="F27" s="19">
        <f t="shared" si="7"/>
        <v>65.958028445836661</v>
      </c>
      <c r="G27" s="19">
        <f t="shared" si="1"/>
        <v>46.639183706531512</v>
      </c>
      <c r="H27" s="31" t="s">
        <v>84</v>
      </c>
      <c r="I27" s="27">
        <v>828209.1</v>
      </c>
      <c r="J27" s="36">
        <v>392234.6</v>
      </c>
      <c r="K27" s="16">
        <v>1693932.9</v>
      </c>
      <c r="L27" s="16">
        <f t="shared" si="0"/>
        <v>431.86728044899655</v>
      </c>
      <c r="M27" s="16">
        <v>1766920.1</v>
      </c>
      <c r="N27" s="41">
        <v>556690</v>
      </c>
      <c r="O27" s="16">
        <f t="shared" si="2"/>
        <v>32.863757472329631</v>
      </c>
      <c r="P27" s="16">
        <f t="shared" si="3"/>
        <v>31.506235058393411</v>
      </c>
      <c r="Q27" s="16">
        <f t="shared" si="4"/>
        <v>67.216117282459237</v>
      </c>
      <c r="R27" s="16">
        <f t="shared" si="5"/>
        <v>-51330.300000000047</v>
      </c>
      <c r="S27" s="16">
        <f t="shared" si="6"/>
        <v>-8.4422016830688165</v>
      </c>
    </row>
    <row r="28" spans="1:19" s="1" customFormat="1" ht="42.75" customHeight="1" x14ac:dyDescent="0.25">
      <c r="A28" s="45" t="s">
        <v>8</v>
      </c>
      <c r="B28" s="46">
        <v>19</v>
      </c>
      <c r="C28" s="16">
        <v>15340</v>
      </c>
      <c r="D28" s="16">
        <v>15340</v>
      </c>
      <c r="E28" s="41">
        <v>9949</v>
      </c>
      <c r="F28" s="19">
        <f t="shared" si="7"/>
        <v>64.856584093872229</v>
      </c>
      <c r="G28" s="19">
        <f t="shared" si="1"/>
        <v>64.856584093872229</v>
      </c>
      <c r="H28" s="31" t="s">
        <v>85</v>
      </c>
      <c r="I28" s="27">
        <v>25827.8</v>
      </c>
      <c r="J28" s="36">
        <v>6795.9</v>
      </c>
      <c r="K28" s="16">
        <v>5800</v>
      </c>
      <c r="L28" s="16">
        <f t="shared" si="0"/>
        <v>85.345576009064288</v>
      </c>
      <c r="M28" s="16">
        <v>5800</v>
      </c>
      <c r="N28" s="41">
        <v>324.5</v>
      </c>
      <c r="O28" s="16">
        <f t="shared" si="2"/>
        <v>5.5948275862068968</v>
      </c>
      <c r="P28" s="16">
        <f t="shared" si="3"/>
        <v>5.5948275862068968</v>
      </c>
      <c r="Q28" s="16">
        <f t="shared" si="4"/>
        <v>1.2563981446348509</v>
      </c>
      <c r="R28" s="16">
        <f t="shared" si="5"/>
        <v>-9624.5</v>
      </c>
      <c r="S28" s="16">
        <f t="shared" si="6"/>
        <v>-96.738365664890949</v>
      </c>
    </row>
    <row r="29" spans="1:19" s="1" customFormat="1" ht="48" customHeight="1" x14ac:dyDescent="0.25">
      <c r="A29" s="47" t="s">
        <v>102</v>
      </c>
      <c r="B29" s="46">
        <v>21</v>
      </c>
      <c r="C29" s="16">
        <v>101132.7</v>
      </c>
      <c r="D29" s="16">
        <v>99188.6</v>
      </c>
      <c r="E29" s="41">
        <v>58709.8</v>
      </c>
      <c r="F29" s="19">
        <f t="shared" si="7"/>
        <v>58.052242252011467</v>
      </c>
      <c r="G29" s="19">
        <f t="shared" si="1"/>
        <v>59.190068213484217</v>
      </c>
      <c r="H29" s="31" t="s">
        <v>86</v>
      </c>
      <c r="I29" s="37">
        <v>99344.8</v>
      </c>
      <c r="J29" s="36">
        <v>98471.4</v>
      </c>
      <c r="K29" s="16">
        <v>135039.9</v>
      </c>
      <c r="L29" s="16">
        <f t="shared" si="0"/>
        <v>137.13616339363512</v>
      </c>
      <c r="M29" s="16">
        <v>135039.9</v>
      </c>
      <c r="N29" s="41">
        <v>64891.1</v>
      </c>
      <c r="O29" s="16">
        <f t="shared" si="2"/>
        <v>48.053279067890301</v>
      </c>
      <c r="P29" s="16">
        <f t="shared" si="3"/>
        <v>48.053279067890301</v>
      </c>
      <c r="Q29" s="16">
        <f t="shared" si="4"/>
        <v>65.3190705502452</v>
      </c>
      <c r="R29" s="16">
        <f t="shared" si="5"/>
        <v>6181.2999999999956</v>
      </c>
      <c r="S29" s="16">
        <f t="shared" si="6"/>
        <v>10.528565929367844</v>
      </c>
    </row>
    <row r="30" spans="1:19" s="1" customFormat="1" ht="51" customHeight="1" x14ac:dyDescent="0.25">
      <c r="A30" s="47" t="s">
        <v>101</v>
      </c>
      <c r="B30" s="46">
        <v>23</v>
      </c>
      <c r="C30" s="16">
        <v>2024.5</v>
      </c>
      <c r="D30" s="16">
        <v>2024.5</v>
      </c>
      <c r="E30" s="41">
        <v>667.9</v>
      </c>
      <c r="F30" s="19">
        <f t="shared" si="7"/>
        <v>32.990861941220054</v>
      </c>
      <c r="G30" s="19">
        <f t="shared" si="1"/>
        <v>32.990861941220054</v>
      </c>
      <c r="H30" s="31" t="s">
        <v>87</v>
      </c>
      <c r="I30" s="27">
        <v>2024.5</v>
      </c>
      <c r="J30" s="36">
        <v>2849.7</v>
      </c>
      <c r="K30" s="16">
        <v>3295</v>
      </c>
      <c r="L30" s="16">
        <f t="shared" si="0"/>
        <v>115.62620626732641</v>
      </c>
      <c r="M30" s="16">
        <v>3295</v>
      </c>
      <c r="N30" s="41">
        <v>1041.7</v>
      </c>
      <c r="O30" s="16">
        <f t="shared" si="2"/>
        <v>31.614567526555387</v>
      </c>
      <c r="P30" s="16">
        <f t="shared" si="3"/>
        <v>31.614567526555387</v>
      </c>
      <c r="Q30" s="16">
        <f t="shared" si="4"/>
        <v>51.454680167942698</v>
      </c>
      <c r="R30" s="16">
        <f t="shared" si="5"/>
        <v>373.80000000000007</v>
      </c>
      <c r="S30" s="16">
        <f t="shared" si="6"/>
        <v>55.96646204521636</v>
      </c>
    </row>
    <row r="31" spans="1:19" s="1" customFormat="1" ht="29.25" customHeight="1" x14ac:dyDescent="0.25">
      <c r="A31" s="45" t="s">
        <v>42</v>
      </c>
      <c r="B31" s="46" t="s">
        <v>21</v>
      </c>
      <c r="C31" s="16">
        <v>30355.5</v>
      </c>
      <c r="D31" s="16">
        <v>30355.5</v>
      </c>
      <c r="E31" s="41">
        <v>21574.1</v>
      </c>
      <c r="F31" s="19">
        <f t="shared" si="7"/>
        <v>71.071469750127648</v>
      </c>
      <c r="G31" s="19">
        <f t="shared" si="1"/>
        <v>71.071469750127648</v>
      </c>
      <c r="H31" s="31" t="s">
        <v>88</v>
      </c>
      <c r="I31" s="37">
        <v>30355.5</v>
      </c>
      <c r="J31" s="38">
        <v>1486.7</v>
      </c>
      <c r="K31" s="16">
        <v>22197.7</v>
      </c>
      <c r="L31" s="16">
        <f t="shared" si="0"/>
        <v>1493.0853568305643</v>
      </c>
      <c r="M31" s="16">
        <v>22197.7</v>
      </c>
      <c r="N31" s="41">
        <v>21924.9</v>
      </c>
      <c r="O31" s="16">
        <f t="shared" si="2"/>
        <v>98.77104384688505</v>
      </c>
      <c r="P31" s="16">
        <f t="shared" si="3"/>
        <v>98.77104384688505</v>
      </c>
      <c r="Q31" s="16">
        <f t="shared" si="4"/>
        <v>72.22710876118002</v>
      </c>
      <c r="R31" s="16">
        <f t="shared" si="5"/>
        <v>350.80000000000291</v>
      </c>
      <c r="S31" s="16">
        <f t="shared" si="6"/>
        <v>1.6260237970529658</v>
      </c>
    </row>
    <row r="32" spans="1:19" s="1" customFormat="1" ht="48" customHeight="1" x14ac:dyDescent="0.25">
      <c r="A32" s="47" t="s">
        <v>29</v>
      </c>
      <c r="B32" s="46" t="s">
        <v>22</v>
      </c>
      <c r="C32" s="16">
        <v>1959807.7</v>
      </c>
      <c r="D32" s="16">
        <v>1971581.7</v>
      </c>
      <c r="E32" s="41">
        <v>1959471.1</v>
      </c>
      <c r="F32" s="19">
        <f>E32/C32*100</f>
        <v>99.982824845519289</v>
      </c>
      <c r="G32" s="19">
        <f>E32/D32*100</f>
        <v>99.38574191472766</v>
      </c>
      <c r="H32" s="31" t="s">
        <v>89</v>
      </c>
      <c r="I32" s="27">
        <v>2286820</v>
      </c>
      <c r="J32" s="27">
        <v>80791.199999999997</v>
      </c>
      <c r="K32" s="16">
        <v>339338.1</v>
      </c>
      <c r="L32" s="16">
        <f>K32/J32*100</f>
        <v>420.01864064403048</v>
      </c>
      <c r="M32" s="16">
        <v>339338.1</v>
      </c>
      <c r="N32" s="41">
        <v>1284</v>
      </c>
      <c r="O32" s="16">
        <f>N32/K32*100</f>
        <v>0.37838368282253015</v>
      </c>
      <c r="P32" s="16">
        <f>N32/M32*100</f>
        <v>0.37838368282253015</v>
      </c>
      <c r="Q32" s="16">
        <f t="shared" si="4"/>
        <v>5.6147838483133782E-2</v>
      </c>
      <c r="R32" s="16">
        <f>N32-E32</f>
        <v>-1958187.1</v>
      </c>
      <c r="S32" s="16">
        <f t="shared" si="6"/>
        <v>-99.934472113418764</v>
      </c>
    </row>
    <row r="33" spans="1:19" s="1" customFormat="1" ht="36.75" customHeight="1" x14ac:dyDescent="0.25">
      <c r="A33" s="47" t="s">
        <v>23</v>
      </c>
      <c r="B33" s="46" t="s">
        <v>24</v>
      </c>
      <c r="C33" s="16">
        <v>2965987.9</v>
      </c>
      <c r="D33" s="16">
        <v>2974446.6</v>
      </c>
      <c r="E33" s="41">
        <v>1233742.3</v>
      </c>
      <c r="F33" s="19">
        <f>E33/C33*100</f>
        <v>41.596336249382546</v>
      </c>
      <c r="G33" s="19">
        <f>E33/D33*100</f>
        <v>41.478045025249408</v>
      </c>
      <c r="H33" s="31" t="s">
        <v>90</v>
      </c>
      <c r="I33" s="27">
        <v>2374296.5</v>
      </c>
      <c r="J33" s="36">
        <v>2909297</v>
      </c>
      <c r="K33" s="16">
        <v>3241162</v>
      </c>
      <c r="L33" s="16">
        <f>K33/J33*100</f>
        <v>111.40705125671253</v>
      </c>
      <c r="M33" s="16">
        <v>3245888.7</v>
      </c>
      <c r="N33" s="41">
        <v>1309125.3</v>
      </c>
      <c r="O33" s="16">
        <f>N33/K33*100</f>
        <v>40.390616081516448</v>
      </c>
      <c r="P33" s="16">
        <f>N33/M33*100</f>
        <v>40.331798807519185</v>
      </c>
      <c r="Q33" s="16">
        <f t="shared" si="4"/>
        <v>55.137397540703112</v>
      </c>
      <c r="R33" s="16">
        <f>N33-E33</f>
        <v>75383</v>
      </c>
      <c r="S33" s="16">
        <f>N33/E33*100-100</f>
        <v>6.1101090559997857</v>
      </c>
    </row>
    <row r="34" spans="1:19" s="1" customFormat="1" ht="90.75" customHeight="1" x14ac:dyDescent="0.25">
      <c r="A34" s="45" t="s">
        <v>25</v>
      </c>
      <c r="B34" s="46" t="s">
        <v>26</v>
      </c>
      <c r="C34" s="16">
        <v>492460.6</v>
      </c>
      <c r="D34" s="16">
        <v>1230201.8</v>
      </c>
      <c r="E34" s="41">
        <v>754666.9</v>
      </c>
      <c r="F34" s="19">
        <f t="shared" si="7"/>
        <v>153.24411739741211</v>
      </c>
      <c r="G34" s="19">
        <f t="shared" si="1"/>
        <v>61.344967955663854</v>
      </c>
      <c r="H34" s="31" t="s">
        <v>91</v>
      </c>
      <c r="I34" s="27">
        <v>560834.69999999995</v>
      </c>
      <c r="J34" s="36">
        <v>59769.79</v>
      </c>
      <c r="K34" s="16">
        <v>100366.1</v>
      </c>
      <c r="L34" s="16">
        <f t="shared" si="0"/>
        <v>167.92111867885097</v>
      </c>
      <c r="M34" s="16">
        <v>782445.2</v>
      </c>
      <c r="N34" s="41">
        <v>751075</v>
      </c>
      <c r="O34" s="16">
        <f t="shared" si="2"/>
        <v>748.33534430450118</v>
      </c>
      <c r="P34" s="16">
        <f t="shared" si="3"/>
        <v>95.99074797826097</v>
      </c>
      <c r="Q34" s="16">
        <f t="shared" si="4"/>
        <v>133.92092179745657</v>
      </c>
      <c r="R34" s="16">
        <f t="shared" si="5"/>
        <v>-3591.9000000000233</v>
      </c>
      <c r="S34" s="16">
        <f>N34/E34*100-100</f>
        <v>-0.47595833340511717</v>
      </c>
    </row>
    <row r="35" spans="1:19" s="1" customFormat="1" ht="31.5" customHeight="1" x14ac:dyDescent="0.25">
      <c r="A35" s="45" t="s">
        <v>57</v>
      </c>
      <c r="B35" s="46" t="s">
        <v>37</v>
      </c>
      <c r="C35" s="16">
        <v>451188.5</v>
      </c>
      <c r="D35" s="16">
        <v>1342188.5</v>
      </c>
      <c r="E35" s="41">
        <v>355787.1</v>
      </c>
      <c r="F35" s="19">
        <f t="shared" si="7"/>
        <v>78.855533773578003</v>
      </c>
      <c r="G35" s="19">
        <f t="shared" si="1"/>
        <v>26.507983044110418</v>
      </c>
      <c r="H35" s="31" t="s">
        <v>92</v>
      </c>
      <c r="I35" s="27">
        <v>284650.8</v>
      </c>
      <c r="J35" s="36">
        <v>428730.3</v>
      </c>
      <c r="K35" s="16">
        <v>1353127.9</v>
      </c>
      <c r="L35" s="16">
        <f t="shared" si="0"/>
        <v>315.61284565145036</v>
      </c>
      <c r="M35" s="16">
        <v>1353127.9</v>
      </c>
      <c r="N35" s="41">
        <v>646826.80000000005</v>
      </c>
      <c r="O35" s="16">
        <f t="shared" si="2"/>
        <v>47.802340044869382</v>
      </c>
      <c r="P35" s="16">
        <f t="shared" si="3"/>
        <v>47.802340044869382</v>
      </c>
      <c r="Q35" s="16">
        <f t="shared" si="4"/>
        <v>227.23519484224184</v>
      </c>
      <c r="R35" s="16">
        <f t="shared" si="5"/>
        <v>291039.70000000007</v>
      </c>
      <c r="S35" s="16">
        <f>N35/E35*100-100</f>
        <v>81.801644860086299</v>
      </c>
    </row>
    <row r="36" spans="1:19" s="1" customFormat="1" ht="42.75" customHeight="1" x14ac:dyDescent="0.25">
      <c r="A36" s="45" t="s">
        <v>38</v>
      </c>
      <c r="B36" s="46" t="s">
        <v>39</v>
      </c>
      <c r="C36" s="16">
        <v>15247.4</v>
      </c>
      <c r="D36" s="16">
        <v>14930.7</v>
      </c>
      <c r="E36" s="41">
        <v>6725.2</v>
      </c>
      <c r="F36" s="19">
        <f t="shared" si="7"/>
        <v>44.107192045856998</v>
      </c>
      <c r="G36" s="19">
        <f t="shared" si="1"/>
        <v>45.042764237443656</v>
      </c>
      <c r="H36" s="31" t="s">
        <v>93</v>
      </c>
      <c r="I36" s="27">
        <v>11043.4</v>
      </c>
      <c r="J36" s="36">
        <v>9058.2999999999993</v>
      </c>
      <c r="K36" s="16">
        <v>16185.1</v>
      </c>
      <c r="L36" s="16">
        <f t="shared" si="0"/>
        <v>178.67701445083517</v>
      </c>
      <c r="M36" s="16">
        <v>16185.1</v>
      </c>
      <c r="N36" s="41">
        <v>8506</v>
      </c>
      <c r="O36" s="16">
        <f t="shared" si="2"/>
        <v>52.55451001229526</v>
      </c>
      <c r="P36" s="16">
        <f t="shared" si="3"/>
        <v>52.55451001229526</v>
      </c>
      <c r="Q36" s="16">
        <f t="shared" si="4"/>
        <v>77.023380480649067</v>
      </c>
      <c r="R36" s="16">
        <f t="shared" si="5"/>
        <v>1780.8000000000002</v>
      </c>
      <c r="S36" s="16">
        <f t="shared" si="6"/>
        <v>26.479509903051209</v>
      </c>
    </row>
    <row r="37" spans="1:19" s="1" customFormat="1" ht="36" customHeight="1" x14ac:dyDescent="0.25">
      <c r="A37" s="45" t="s">
        <v>52</v>
      </c>
      <c r="B37" s="46" t="s">
        <v>53</v>
      </c>
      <c r="C37" s="16">
        <v>457509.1</v>
      </c>
      <c r="D37" s="16">
        <v>457509.1</v>
      </c>
      <c r="E37" s="41">
        <v>115085.1</v>
      </c>
      <c r="F37" s="19">
        <f t="shared" si="7"/>
        <v>25.154712769647645</v>
      </c>
      <c r="G37" s="19">
        <f t="shared" si="1"/>
        <v>25.154712769647645</v>
      </c>
      <c r="H37" s="31" t="s">
        <v>94</v>
      </c>
      <c r="I37" s="27">
        <v>427657.3</v>
      </c>
      <c r="J37" s="36">
        <v>8755.5</v>
      </c>
      <c r="K37" s="16">
        <v>491845.6</v>
      </c>
      <c r="L37" s="16">
        <f t="shared" si="0"/>
        <v>5617.5615327508422</v>
      </c>
      <c r="M37" s="16">
        <v>492356.2</v>
      </c>
      <c r="N37" s="41">
        <v>135237.70000000001</v>
      </c>
      <c r="O37" s="16">
        <f t="shared" si="2"/>
        <v>27.495966213787419</v>
      </c>
      <c r="P37" s="16">
        <f t="shared" si="3"/>
        <v>27.467451410178246</v>
      </c>
      <c r="Q37" s="16">
        <f t="shared" si="4"/>
        <v>31.622913954701581</v>
      </c>
      <c r="R37" s="16">
        <f t="shared" si="5"/>
        <v>20152.600000000006</v>
      </c>
      <c r="S37" s="16">
        <f t="shared" si="6"/>
        <v>17.511041829046505</v>
      </c>
    </row>
    <row r="38" spans="1:19" s="1" customFormat="1" ht="34.5" customHeight="1" x14ac:dyDescent="0.25">
      <c r="A38" s="45" t="s">
        <v>54</v>
      </c>
      <c r="B38" s="46" t="s">
        <v>55</v>
      </c>
      <c r="C38" s="16">
        <v>10734806.4</v>
      </c>
      <c r="D38" s="16">
        <v>12040661.5</v>
      </c>
      <c r="E38" s="41">
        <v>2833119.2</v>
      </c>
      <c r="F38" s="19">
        <f t="shared" si="7"/>
        <v>26.391898413743171</v>
      </c>
      <c r="G38" s="19">
        <f t="shared" si="1"/>
        <v>23.529597605580062</v>
      </c>
      <c r="H38" s="31" t="s">
        <v>95</v>
      </c>
      <c r="I38" s="27">
        <v>9734806.4000000004</v>
      </c>
      <c r="J38" s="36">
        <v>7948236.4000000004</v>
      </c>
      <c r="K38" s="16">
        <v>15307995.6</v>
      </c>
      <c r="L38" s="16">
        <f t="shared" si="0"/>
        <v>192.59612862043204</v>
      </c>
      <c r="M38" s="16">
        <v>15307995.6</v>
      </c>
      <c r="N38" s="41">
        <v>3852534.4</v>
      </c>
      <c r="O38" s="16">
        <f t="shared" si="2"/>
        <v>25.166811519073079</v>
      </c>
      <c r="P38" s="16">
        <f t="shared" si="3"/>
        <v>25.166811519073079</v>
      </c>
      <c r="Q38" s="16">
        <f t="shared" si="4"/>
        <v>39.574843522311852</v>
      </c>
      <c r="R38" s="16">
        <f t="shared" si="5"/>
        <v>1019415.1999999997</v>
      </c>
      <c r="S38" s="16">
        <f t="shared" si="6"/>
        <v>35.982079398565361</v>
      </c>
    </row>
    <row r="39" spans="1:19" s="1" customFormat="1" ht="81" customHeight="1" x14ac:dyDescent="0.25">
      <c r="A39" s="48" t="s">
        <v>58</v>
      </c>
      <c r="B39" s="46" t="s">
        <v>61</v>
      </c>
      <c r="C39" s="16">
        <v>101834.2</v>
      </c>
      <c r="D39" s="16">
        <v>99852.800000000003</v>
      </c>
      <c r="E39" s="41">
        <v>43661.599999999999</v>
      </c>
      <c r="F39" s="19">
        <f t="shared" si="7"/>
        <v>42.875183386327969</v>
      </c>
      <c r="G39" s="19">
        <f t="shared" si="1"/>
        <v>43.725964619920518</v>
      </c>
      <c r="H39" s="31" t="s">
        <v>64</v>
      </c>
      <c r="I39" s="27">
        <v>70415.3</v>
      </c>
      <c r="J39" s="36"/>
      <c r="K39" s="16">
        <v>128718.9</v>
      </c>
      <c r="L39" s="16"/>
      <c r="M39" s="16">
        <v>158718.9</v>
      </c>
      <c r="N39" s="41">
        <v>82966.89</v>
      </c>
      <c r="O39" s="16">
        <f t="shared" si="2"/>
        <v>64.455872447635898</v>
      </c>
      <c r="P39" s="16">
        <f t="shared" si="3"/>
        <v>52.272848413137943</v>
      </c>
      <c r="Q39" s="16">
        <f t="shared" si="4"/>
        <v>117.82508914965923</v>
      </c>
      <c r="R39" s="16">
        <f t="shared" si="5"/>
        <v>39305.29</v>
      </c>
      <c r="S39" s="16">
        <f t="shared" si="6"/>
        <v>90.022559869542135</v>
      </c>
    </row>
    <row r="40" spans="1:19" s="1" customFormat="1" ht="36" customHeight="1" x14ac:dyDescent="0.25">
      <c r="A40" s="48" t="s">
        <v>59</v>
      </c>
      <c r="B40" s="46" t="s">
        <v>62</v>
      </c>
      <c r="C40" s="16">
        <v>2902730</v>
      </c>
      <c r="D40" s="16">
        <v>3050274.8</v>
      </c>
      <c r="E40" s="41">
        <v>2867167.9</v>
      </c>
      <c r="F40" s="19">
        <f t="shared" si="7"/>
        <v>98.774873997926079</v>
      </c>
      <c r="G40" s="19">
        <f t="shared" si="1"/>
        <v>93.997035939188166</v>
      </c>
      <c r="H40" s="31" t="s">
        <v>65</v>
      </c>
      <c r="I40" s="27">
        <v>3079836.9</v>
      </c>
      <c r="J40" s="36"/>
      <c r="K40" s="16">
        <v>696659</v>
      </c>
      <c r="L40" s="16"/>
      <c r="M40" s="16">
        <v>696659</v>
      </c>
      <c r="N40" s="41">
        <v>107893</v>
      </c>
      <c r="O40" s="16">
        <f t="shared" si="2"/>
        <v>15.487203926167609</v>
      </c>
      <c r="P40" s="16">
        <f t="shared" si="3"/>
        <v>15.487203926167609</v>
      </c>
      <c r="Q40" s="16">
        <f t="shared" si="4"/>
        <v>3.5032049911474212</v>
      </c>
      <c r="R40" s="16">
        <f t="shared" si="5"/>
        <v>-2759274.9</v>
      </c>
      <c r="S40" s="16">
        <f t="shared" si="6"/>
        <v>-96.236948662825085</v>
      </c>
    </row>
    <row r="41" spans="1:19" s="1" customFormat="1" ht="47.25" customHeight="1" x14ac:dyDescent="0.25">
      <c r="A41" s="48" t="s">
        <v>60</v>
      </c>
      <c r="B41" s="46" t="s">
        <v>63</v>
      </c>
      <c r="C41" s="16">
        <v>19015.400000000001</v>
      </c>
      <c r="D41" s="16">
        <v>19015.400000000001</v>
      </c>
      <c r="E41" s="41">
        <v>5649</v>
      </c>
      <c r="F41" s="19">
        <f t="shared" si="7"/>
        <v>29.70750023665029</v>
      </c>
      <c r="G41" s="19">
        <f t="shared" si="1"/>
        <v>29.70750023665029</v>
      </c>
      <c r="H41" s="31" t="s">
        <v>66</v>
      </c>
      <c r="I41" s="27">
        <v>19015.400000000001</v>
      </c>
      <c r="J41" s="36"/>
      <c r="K41" s="16">
        <v>0</v>
      </c>
      <c r="L41" s="16"/>
      <c r="M41" s="16">
        <v>0</v>
      </c>
      <c r="N41" s="41">
        <v>0</v>
      </c>
      <c r="O41" s="16" t="s">
        <v>30</v>
      </c>
      <c r="P41" s="16" t="s">
        <v>111</v>
      </c>
      <c r="Q41" s="16">
        <f t="shared" si="4"/>
        <v>0</v>
      </c>
      <c r="R41" s="16">
        <f t="shared" si="5"/>
        <v>-5649</v>
      </c>
      <c r="S41" s="16">
        <f t="shared" si="6"/>
        <v>-100</v>
      </c>
    </row>
    <row r="42" spans="1:19" s="9" customFormat="1" ht="20.25" customHeight="1" x14ac:dyDescent="0.25">
      <c r="A42" s="76" t="s">
        <v>28</v>
      </c>
      <c r="B42" s="49"/>
      <c r="C42" s="22">
        <f>SUM(C10:C41)</f>
        <v>104716168.50000001</v>
      </c>
      <c r="D42" s="21">
        <f>SUM(D10:D41)</f>
        <v>108948811.8</v>
      </c>
      <c r="E42" s="42">
        <f>SUM(E10:E41)</f>
        <v>53858291.800000004</v>
      </c>
      <c r="F42" s="23">
        <f t="shared" si="7"/>
        <v>51.432641751020512</v>
      </c>
      <c r="G42" s="23">
        <f t="shared" si="1"/>
        <v>49.43449213458976</v>
      </c>
      <c r="H42" s="32"/>
      <c r="I42" s="28">
        <f>SUM(I10:I41)</f>
        <v>91556938</v>
      </c>
      <c r="J42" s="28">
        <f>SUM(J10:J38)</f>
        <v>69821202.290000007</v>
      </c>
      <c r="K42" s="22">
        <f>SUM(K10:K41)</f>
        <v>119119147.7</v>
      </c>
      <c r="L42" s="21">
        <f t="shared" si="0"/>
        <v>170.60598184093513</v>
      </c>
      <c r="M42" s="21">
        <f>SUM(M10:M41)</f>
        <v>119796176.70000002</v>
      </c>
      <c r="N42" s="42">
        <f>SUM(N10:N41)</f>
        <v>54991889.589999996</v>
      </c>
      <c r="O42" s="21">
        <f t="shared" si="2"/>
        <v>46.165449175724746</v>
      </c>
      <c r="P42" s="21">
        <f t="shared" si="3"/>
        <v>45.90454479003418</v>
      </c>
      <c r="Q42" s="21">
        <f t="shared" si="4"/>
        <v>60.063050153555807</v>
      </c>
      <c r="R42" s="21">
        <f t="shared" si="5"/>
        <v>1133597.7899999917</v>
      </c>
      <c r="S42" s="21">
        <f t="shared" si="6"/>
        <v>2.1047785811877446</v>
      </c>
    </row>
    <row r="43" spans="1:19" s="10" customFormat="1" ht="24.75" customHeight="1" x14ac:dyDescent="0.25">
      <c r="A43" s="47" t="s">
        <v>9</v>
      </c>
      <c r="B43" s="50" t="s">
        <v>27</v>
      </c>
      <c r="C43" s="16">
        <v>10689102.6</v>
      </c>
      <c r="D43" s="16">
        <v>8673164.8000000007</v>
      </c>
      <c r="E43" s="41">
        <v>1890498.5</v>
      </c>
      <c r="F43" s="19">
        <f t="shared" si="7"/>
        <v>17.686222789179702</v>
      </c>
      <c r="G43" s="19">
        <f t="shared" si="1"/>
        <v>21.797101099704687</v>
      </c>
      <c r="H43" s="31"/>
      <c r="I43" s="27">
        <v>0</v>
      </c>
      <c r="J43" s="36"/>
      <c r="K43" s="16">
        <v>10807347.6</v>
      </c>
      <c r="L43" s="16" t="s">
        <v>30</v>
      </c>
      <c r="M43" s="16">
        <v>10726087</v>
      </c>
      <c r="N43" s="41">
        <v>3147766.85</v>
      </c>
      <c r="O43" s="16">
        <f t="shared" si="2"/>
        <v>29.126173844912699</v>
      </c>
      <c r="P43" s="16">
        <f t="shared" si="3"/>
        <v>29.346833099526414</v>
      </c>
      <c r="Q43" s="16" t="s">
        <v>30</v>
      </c>
      <c r="R43" s="16">
        <f t="shared" si="5"/>
        <v>1257268.3500000001</v>
      </c>
      <c r="S43" s="16">
        <f t="shared" si="6"/>
        <v>66.504593894150162</v>
      </c>
    </row>
    <row r="44" spans="1:19" s="1" customFormat="1" ht="21" customHeight="1" x14ac:dyDescent="0.25">
      <c r="A44" s="75" t="s">
        <v>10</v>
      </c>
      <c r="B44" s="11"/>
      <c r="C44" s="20">
        <f>C42+C43</f>
        <v>115405271.10000001</v>
      </c>
      <c r="D44" s="20">
        <f>D42+D43</f>
        <v>117621976.59999999</v>
      </c>
      <c r="E44" s="43">
        <f>E42+E43</f>
        <v>55748790.300000004</v>
      </c>
      <c r="F44" s="17">
        <f t="shared" si="7"/>
        <v>48.306970529702262</v>
      </c>
      <c r="G44" s="17">
        <f t="shared" si="1"/>
        <v>47.396576653006193</v>
      </c>
      <c r="H44" s="33"/>
      <c r="I44" s="39">
        <f>I42+I43</f>
        <v>91556938</v>
      </c>
      <c r="J44" s="39"/>
      <c r="K44" s="20">
        <f>K42+K43</f>
        <v>129926495.3</v>
      </c>
      <c r="L44" s="20" t="s">
        <v>30</v>
      </c>
      <c r="M44" s="20">
        <f>M42+M43</f>
        <v>130522263.70000002</v>
      </c>
      <c r="N44" s="43">
        <f>N42+N43</f>
        <v>58139656.439999998</v>
      </c>
      <c r="O44" s="20">
        <f t="shared" si="2"/>
        <v>44.748114159283418</v>
      </c>
      <c r="P44" s="20">
        <f t="shared" si="3"/>
        <v>44.543861554249148</v>
      </c>
      <c r="Q44" s="20">
        <f t="shared" si="4"/>
        <v>63.501093101213144</v>
      </c>
      <c r="R44" s="20">
        <f t="shared" si="5"/>
        <v>2390866.1399999931</v>
      </c>
      <c r="S44" s="20">
        <f t="shared" si="6"/>
        <v>4.2886421878108365</v>
      </c>
    </row>
    <row r="45" spans="1:19" x14ac:dyDescent="0.25">
      <c r="R45" s="2"/>
      <c r="S45" s="2"/>
    </row>
    <row r="46" spans="1:19" x14ac:dyDescent="0.25">
      <c r="A46" s="3" t="s">
        <v>34</v>
      </c>
    </row>
    <row r="47" spans="1:19" ht="9.75" customHeight="1" x14ac:dyDescent="0.25">
      <c r="A47" s="3"/>
    </row>
    <row r="48" spans="1:19" x14ac:dyDescent="0.25">
      <c r="A48" s="51" t="s">
        <v>120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1:14" ht="19.899999999999999" customHeight="1" x14ac:dyDescent="0.25">
      <c r="A49" s="51" t="s">
        <v>119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</sheetData>
  <mergeCells count="29">
    <mergeCell ref="R6:S7"/>
    <mergeCell ref="P1:S1"/>
    <mergeCell ref="O2:S2"/>
    <mergeCell ref="N3:S3"/>
    <mergeCell ref="R5:S5"/>
    <mergeCell ref="A4:S4"/>
    <mergeCell ref="H6:N6"/>
    <mergeCell ref="Q7:Q8"/>
    <mergeCell ref="O6:Q6"/>
    <mergeCell ref="N7:N8"/>
    <mergeCell ref="O7:O8"/>
    <mergeCell ref="P7:P8"/>
    <mergeCell ref="L7:L8"/>
    <mergeCell ref="A49:N49"/>
    <mergeCell ref="A6:A8"/>
    <mergeCell ref="B6:B8"/>
    <mergeCell ref="I7:I8"/>
    <mergeCell ref="C7:C8"/>
    <mergeCell ref="D7:D8"/>
    <mergeCell ref="E7:E8"/>
    <mergeCell ref="F7:F8"/>
    <mergeCell ref="C6:E6"/>
    <mergeCell ref="F6:G6"/>
    <mergeCell ref="G7:G8"/>
    <mergeCell ref="A48:N48"/>
    <mergeCell ref="J7:J8"/>
    <mergeCell ref="H7:H8"/>
    <mergeCell ref="M7:M8"/>
    <mergeCell ref="K7:K8"/>
  </mergeCells>
  <pageMargins left="0.31496062992125984" right="0.23622047244094491" top="0.55118110236220474" bottom="0.39370078740157483" header="0" footer="0.11811023622047245"/>
  <pageSetup paperSize="9" scale="70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vrv</dc:creator>
  <cp:lastModifiedBy>Елена Валентиновна Татаринова</cp:lastModifiedBy>
  <cp:lastPrinted>2024-09-09T07:14:51Z</cp:lastPrinted>
  <dcterms:created xsi:type="dcterms:W3CDTF">2014-10-31T01:57:41Z</dcterms:created>
  <dcterms:modified xsi:type="dcterms:W3CDTF">2024-09-09T07:52:07Z</dcterms:modified>
</cp:coreProperties>
</file>