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1.15\пользовательские папки\Почта_сервер\ЭКСПЕРТНО_АНАЛИТИЧЕСКАЯ_РАБОТА\Аналитические записки\2024\Исполнение за 9 мес. 2024\Приложения\"/>
    </mc:Choice>
  </mc:AlternateContent>
  <bookViews>
    <workbookView xWindow="0" yWindow="0" windowWidth="28800" windowHeight="11925"/>
  </bookViews>
  <sheets>
    <sheet name="Лист1" sheetId="1" r:id="rId1"/>
  </sheets>
  <definedNames>
    <definedName name="_xlnm.Print_Titles" localSheetId="0">Лист1!$7:$10</definedName>
    <definedName name="_xlnm.Print_Area" localSheetId="0">Лист1!$A$3:$Q$51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Q44" i="1"/>
  <c r="Q39" i="1"/>
  <c r="Q38" i="1"/>
  <c r="Q35" i="1"/>
  <c r="Q34" i="1"/>
  <c r="Q32" i="1"/>
  <c r="Q30" i="1"/>
  <c r="Q29" i="1"/>
  <c r="Q28" i="1"/>
  <c r="Q26" i="1"/>
  <c r="Q25" i="1"/>
  <c r="Q24" i="1"/>
  <c r="Q23" i="1"/>
  <c r="Q15" i="1"/>
  <c r="Q14" i="1"/>
  <c r="Q12" i="1"/>
  <c r="Q11" i="1"/>
  <c r="G13" i="1"/>
  <c r="G12" i="1"/>
  <c r="G11" i="1"/>
  <c r="N11" i="1"/>
  <c r="N39" i="1"/>
  <c r="H40" i="1"/>
  <c r="H41" i="1"/>
  <c r="H42" i="1"/>
  <c r="G40" i="1"/>
  <c r="G41" i="1"/>
  <c r="G42" i="1"/>
  <c r="P11" i="1"/>
  <c r="Q21" i="1"/>
  <c r="P41" i="1"/>
  <c r="N41" i="1"/>
  <c r="F43" i="1"/>
  <c r="Q42" i="1"/>
  <c r="Q33" i="1"/>
  <c r="E45" i="1" l="1"/>
  <c r="F45" i="1"/>
  <c r="E43" i="1"/>
  <c r="H43" i="1" s="1"/>
  <c r="D43" i="1"/>
  <c r="D45" i="1" s="1"/>
  <c r="Q19" i="1"/>
  <c r="Q20" i="1"/>
  <c r="Q27" i="1"/>
  <c r="Q36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4" i="1"/>
  <c r="O35" i="1" l="1"/>
  <c r="O33" i="1"/>
  <c r="O18" i="1"/>
  <c r="K43" i="1"/>
  <c r="O40" i="1"/>
  <c r="O41" i="1"/>
  <c r="O42" i="1"/>
  <c r="N40" i="1"/>
  <c r="M40" i="1"/>
  <c r="M41" i="1"/>
  <c r="L43" i="1"/>
  <c r="J43" i="1"/>
  <c r="I43" i="1"/>
  <c r="L45" i="1" l="1"/>
  <c r="N43" i="1"/>
  <c r="P43" i="1"/>
  <c r="Q43" i="1"/>
  <c r="M43" i="1"/>
  <c r="C43" i="1"/>
  <c r="C45" i="1" s="1"/>
  <c r="Q45" i="1" l="1"/>
  <c r="O12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4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4" i="1"/>
  <c r="H11" i="1"/>
  <c r="H45" i="1" l="1"/>
  <c r="G45" i="1"/>
  <c r="G43" i="1"/>
  <c r="O31" i="1" l="1"/>
  <c r="N31" i="1"/>
  <c r="M31" i="1"/>
  <c r="O32" i="1"/>
  <c r="N32" i="1"/>
  <c r="M32" i="1"/>
  <c r="O13" i="1" l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4" i="1"/>
  <c r="O36" i="1"/>
  <c r="O37" i="1"/>
  <c r="O38" i="1"/>
  <c r="O39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3" i="1"/>
  <c r="N34" i="1"/>
  <c r="N35" i="1"/>
  <c r="N36" i="1"/>
  <c r="N37" i="1"/>
  <c r="N38" i="1"/>
  <c r="N4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3" i="1"/>
  <c r="M34" i="1"/>
  <c r="M35" i="1"/>
  <c r="M36" i="1"/>
  <c r="M37" i="1"/>
  <c r="M38" i="1"/>
  <c r="M39" i="1"/>
  <c r="M44" i="1"/>
  <c r="O43" i="1" l="1"/>
  <c r="I45" i="1"/>
  <c r="J45" i="1"/>
  <c r="K45" i="1" l="1"/>
  <c r="N45" i="1" s="1"/>
  <c r="O11" i="1" l="1"/>
  <c r="M11" i="1"/>
  <c r="O45" i="1" l="1"/>
  <c r="P45" i="1"/>
  <c r="M45" i="1"/>
</calcChain>
</file>

<file path=xl/sharedStrings.xml><?xml version="1.0" encoding="utf-8"?>
<sst xmlns="http://schemas.openxmlformats.org/spreadsheetml/2006/main" count="97" uniqueCount="91">
  <si>
    <t>Наименование показателя</t>
  </si>
  <si>
    <t>Экономическое развитие</t>
  </si>
  <si>
    <t>Развитие информационного общества и формирование электронного правительства в Забайкальском крае</t>
  </si>
  <si>
    <t>Воспроизводство и использование природных ресурсов</t>
  </si>
  <si>
    <t>Охрана окружающей среды</t>
  </si>
  <si>
    <t>Развитие транспортной системы Забайкальского края</t>
  </si>
  <si>
    <t>Развитие здравоохранения Забайкальского края</t>
  </si>
  <si>
    <t>Развитие физической культуры и спорта в Забайкальском крае</t>
  </si>
  <si>
    <t>Совершенствование государственного управления Забайкальского края</t>
  </si>
  <si>
    <t>Непрограммная деятельность</t>
  </si>
  <si>
    <t>Всего расходов</t>
  </si>
  <si>
    <t>Код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</si>
  <si>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</si>
  <si>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</si>
  <si>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</si>
  <si>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</si>
  <si>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</si>
  <si>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</si>
  <si>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</si>
  <si>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</si>
  <si>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</si>
  <si>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24</t>
  </si>
  <si>
    <t>26</t>
  </si>
  <si>
    <t>Развитие жилищно-коммунального хозяйства Забайкальского края</t>
  </si>
  <si>
    <t>27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</si>
  <si>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</si>
  <si>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28</t>
  </si>
  <si>
    <t>88</t>
  </si>
  <si>
    <t>Итого</t>
  </si>
  <si>
    <t>Обеспечение градостроительной деятельности на территории Забайкальского края</t>
  </si>
  <si>
    <t>х</t>
  </si>
  <si>
    <t xml:space="preserve">к Аналитической записке </t>
  </si>
  <si>
    <t>% исполнения</t>
  </si>
  <si>
    <t>Приложение №3</t>
  </si>
  <si>
    <t>Примечание:</t>
  </si>
  <si>
    <t xml:space="preserve">тыс. рублей </t>
  </si>
  <si>
    <t xml:space="preserve">паспорт ГП </t>
  </si>
  <si>
    <t>29</t>
  </si>
  <si>
    <t xml:space="preserve">Сохранение, использование, популяризация и государственная охрана объектов культурного наследия </t>
  </si>
  <si>
    <t>31</t>
  </si>
  <si>
    <t xml:space="preserve">Развитие культуры в Забайкальском крае </t>
  </si>
  <si>
    <t>Развитие образования Забайкальского края на 2014-2025 годы</t>
  </si>
  <si>
    <t xml:space="preserve">Социальная поддержка граждан </t>
  </si>
  <si>
    <t xml:space="preserve">Доступная среда </t>
  </si>
  <si>
    <t xml:space="preserve">Управление государственными финансами и государственным долгом </t>
  </si>
  <si>
    <t xml:space="preserve">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 </t>
  </si>
  <si>
    <t xml:space="preserve">Содействие занятости населения </t>
  </si>
  <si>
    <t>Развитие сельского хозяйства и регулирования рынков сельскохозяйственной продукции, сырья и продовольствия</t>
  </si>
  <si>
    <t>Развитие лесного хозяйства Забайкальского края</t>
  </si>
  <si>
    <t xml:space="preserve">Управление государственной собственностью Забайкальского края </t>
  </si>
  <si>
    <t xml:space="preserve">Развитие международной, внешнеэкономической деятельности и туризма в Забайкальском крае </t>
  </si>
  <si>
    <t xml:space="preserve">Развитие территорий и жилищная политика Забайкальского края </t>
  </si>
  <si>
    <t>Комплексное развитие сельских территорий</t>
  </si>
  <si>
    <t>Социально-экономическое развитие Агинского Бурятского округа Забайкальского края</t>
  </si>
  <si>
    <t>Комплексные меры по улучшению наркологической ситуации в Забайкальском крае</t>
  </si>
  <si>
    <t>Формирование современной городской среды</t>
  </si>
  <si>
    <t>33</t>
  </si>
  <si>
    <t>Развитие дорожного хозяйства Забайкальского края</t>
  </si>
  <si>
    <t>2023 год</t>
  </si>
  <si>
    <t>Уточненные бюджетные ассигнования на 01.10.2023</t>
  </si>
  <si>
    <t>Исполнено на 01.10.2023</t>
  </si>
  <si>
    <t>23</t>
  </si>
  <si>
    <t>32</t>
  </si>
  <si>
    <t>Реализация государственной национальной политики, развитие институтов региональной политики и гражданского общества в Забайкальском крае</t>
  </si>
  <si>
    <t>Энергосбережение и развитие энергетики в Забайкальском крае</t>
  </si>
  <si>
    <t>Развитие внутреннего и въездного туризма и индустрии гостеприимства в Забайкальском крае</t>
  </si>
  <si>
    <t>34</t>
  </si>
  <si>
    <t>35</t>
  </si>
  <si>
    <t>36</t>
  </si>
  <si>
    <t>абсолютное</t>
  </si>
  <si>
    <t>относи тельное %</t>
  </si>
  <si>
    <t>к Закону о бюджете (гр.5/гр.3)</t>
  </si>
  <si>
    <t xml:space="preserve"> к уточненным бюдженым ассигнованиям (гр.5/гр.4)</t>
  </si>
  <si>
    <t>к Закону о бюджете (гр.10/гр.8)</t>
  </si>
  <si>
    <t>к уточнен ным бюджет ным ассигнованиям (гр.10/гр.9)</t>
  </si>
  <si>
    <t xml:space="preserve"> к паспорту ГП,            (гр.10 /гр.8)</t>
  </si>
  <si>
    <t xml:space="preserve">Анализ исполнения расходной части бюджета в разрезе государственных программ Забайкальского края за 9 месяцев 2023 и 2024 годов </t>
  </si>
  <si>
    <t>2024 год</t>
  </si>
  <si>
    <t>Отклонение показателей за 9 мес. 2024 года к 9 мес. 2023 года гр.10/гр.5</t>
  </si>
  <si>
    <t>в гр. 5, 6  данные приведены в соответствии с распоряжением Правительства Забайкальского края от 10.11.2023 № 469-р</t>
  </si>
  <si>
    <t>Закон о бюджете в действующей редакции  на 01.10.2024             (от 03.07.2024   №2369-ЗЗК)</t>
  </si>
  <si>
    <t>Уточненные бюджетные ассигнования на 01.10.2024</t>
  </si>
  <si>
    <t>Исполнено на 01.10.2024</t>
  </si>
  <si>
    <t>Закон о бюджете в действующей редакции  на 01.10.2023             (от 19.07.2023   №2238-ЗЗК)</t>
  </si>
  <si>
    <t>x</t>
  </si>
  <si>
    <t>в 2 раза</t>
  </si>
  <si>
    <t>в 1,8 раз</t>
  </si>
  <si>
    <t>в 1,6 раз</t>
  </si>
  <si>
    <t>в 3,7 раз</t>
  </si>
  <si>
    <t>в 1,7 раз</t>
  </si>
  <si>
    <t>в гр. 11, 12  данные приведены в соответствии с распоряжением Правительства Забайкальского края от 13.11.2024 №490-р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</si>
</sst>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30" fillId="0" borderId="0"/>
    <xf numFmtId="0" fontId="30" fillId="0" borderId="0"/>
    <xf numFmtId="0" fontId="30" fillId="0" borderId="0"/>
    <xf numFmtId="0" fontId="31" fillId="0" borderId="6">
      <alignment horizontal="center" vertical="center" wrapText="1"/>
    </xf>
    <xf numFmtId="0" fontId="32" fillId="0" borderId="0"/>
    <xf numFmtId="0" fontId="32" fillId="0" borderId="0"/>
    <xf numFmtId="0" fontId="30" fillId="0" borderId="0"/>
    <xf numFmtId="0" fontId="32" fillId="4" borderId="0"/>
    <xf numFmtId="0" fontId="32" fillId="0" borderId="0">
      <alignment horizontal="left" vertical="top" wrapText="1"/>
    </xf>
    <xf numFmtId="0" fontId="32" fillId="0" borderId="0"/>
    <xf numFmtId="0" fontId="33" fillId="0" borderId="0">
      <alignment horizontal="center" wrapText="1"/>
    </xf>
    <xf numFmtId="0" fontId="33" fillId="0" borderId="0">
      <alignment horizontal="center"/>
    </xf>
    <xf numFmtId="0" fontId="32" fillId="0" borderId="0">
      <alignment wrapText="1"/>
    </xf>
    <xf numFmtId="0" fontId="32" fillId="0" borderId="0">
      <alignment horizontal="right"/>
    </xf>
    <xf numFmtId="0" fontId="32" fillId="4" borderId="7"/>
    <xf numFmtId="0" fontId="32" fillId="0" borderId="6">
      <alignment horizontal="center" vertical="center" wrapText="1"/>
    </xf>
    <xf numFmtId="0" fontId="32" fillId="0" borderId="8"/>
    <xf numFmtId="0" fontId="32" fillId="0" borderId="6">
      <alignment horizontal="center" vertical="center" shrinkToFit="1"/>
    </xf>
    <xf numFmtId="0" fontId="32" fillId="4" borderId="9"/>
    <xf numFmtId="0" fontId="31" fillId="0" borderId="6">
      <alignment horizontal="left"/>
    </xf>
    <xf numFmtId="4" fontId="31" fillId="5" borderId="6">
      <alignment horizontal="right" vertical="top" shrinkToFit="1"/>
    </xf>
    <xf numFmtId="0" fontId="32" fillId="4" borderId="10"/>
    <xf numFmtId="0" fontId="32" fillId="0" borderId="9"/>
    <xf numFmtId="0" fontId="32" fillId="0" borderId="0">
      <alignment horizontal="left" wrapText="1"/>
    </xf>
    <xf numFmtId="49" fontId="32" fillId="0" borderId="6">
      <alignment horizontal="left" vertical="top" wrapText="1"/>
    </xf>
    <xf numFmtId="4" fontId="32" fillId="6" borderId="6">
      <alignment horizontal="right" vertical="top" shrinkToFit="1"/>
    </xf>
    <xf numFmtId="0" fontId="32" fillId="4" borderId="10">
      <alignment horizontal="center"/>
    </xf>
    <xf numFmtId="0" fontId="32" fillId="4" borderId="0">
      <alignment horizontal="center"/>
    </xf>
    <xf numFmtId="4" fontId="32" fillId="0" borderId="6">
      <alignment horizontal="right" vertical="top" shrinkToFit="1"/>
    </xf>
    <xf numFmtId="49" fontId="31" fillId="0" borderId="6">
      <alignment horizontal="left" vertical="top" wrapText="1"/>
    </xf>
    <xf numFmtId="0" fontId="32" fillId="4" borderId="0">
      <alignment horizontal="left"/>
    </xf>
    <xf numFmtId="4" fontId="32" fillId="0" borderId="8">
      <alignment horizontal="right" shrinkToFit="1"/>
    </xf>
    <xf numFmtId="4" fontId="32" fillId="0" borderId="0">
      <alignment horizontal="right" shrinkToFit="1"/>
    </xf>
    <xf numFmtId="0" fontId="32" fillId="4" borderId="9">
      <alignment horizontal="center"/>
    </xf>
    <xf numFmtId="4" fontId="34" fillId="7" borderId="6">
      <alignment horizontal="right" vertical="top" wrapText="1"/>
    </xf>
    <xf numFmtId="4" fontId="34" fillId="7" borderId="6">
      <alignment horizontal="right" vertical="top" shrinkToFit="1"/>
    </xf>
    <xf numFmtId="4" fontId="34" fillId="8" borderId="6">
      <alignment horizontal="right" vertical="top" shrinkToFit="1"/>
    </xf>
    <xf numFmtId="4" fontId="34" fillId="9" borderId="6">
      <alignment horizontal="right" vertical="top" shrinkToFit="1"/>
    </xf>
    <xf numFmtId="4" fontId="35" fillId="0" borderId="11">
      <alignment horizontal="right" vertical="top" shrinkToFit="1"/>
    </xf>
    <xf numFmtId="4" fontId="35" fillId="0" borderId="6">
      <alignment horizontal="right" vertical="top" shrinkToFit="1"/>
    </xf>
    <xf numFmtId="4" fontId="34" fillId="9" borderId="0">
      <alignment horizontal="right" vertical="top" shrinkToFit="1"/>
    </xf>
  </cellStyleXfs>
  <cellXfs count="71">
    <xf numFmtId="0" fontId="0" fillId="0" borderId="0" xfId="0"/>
    <xf numFmtId="0" fontId="0" fillId="0" borderId="0" xfId="0" applyFill="1"/>
    <xf numFmtId="0" fontId="1" fillId="0" borderId="0" xfId="0" applyFont="1" applyFill="1"/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2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/>
    <xf numFmtId="164" fontId="21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/>
    <xf numFmtId="164" fontId="27" fillId="0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 wrapText="1"/>
    </xf>
    <xf numFmtId="164" fontId="15" fillId="0" borderId="6" xfId="36" applyNumberFormat="1" applyFont="1" applyFill="1" applyAlignment="1" applyProtection="1">
      <alignment horizontal="center" vertical="center" wrapText="1" shrinkToFit="1"/>
    </xf>
    <xf numFmtId="164" fontId="37" fillId="0" borderId="1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164" fontId="15" fillId="3" borderId="6" xfId="36" applyNumberFormat="1" applyFont="1" applyFill="1" applyAlignment="1" applyProtection="1">
      <alignment horizontal="center" vertical="center" wrapText="1" shrinkToFit="1"/>
    </xf>
    <xf numFmtId="164" fontId="6" fillId="3" borderId="1" xfId="0" applyNumberFormat="1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/>
    </xf>
    <xf numFmtId="0" fontId="28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</cellXfs>
  <cellStyles count="42">
    <cellStyle name="br" xfId="2"/>
    <cellStyle name="col" xfId="3"/>
    <cellStyle name="st32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22"/>
    <cellStyle name="xl36" xfId="23"/>
    <cellStyle name="xl37" xfId="24"/>
    <cellStyle name="xl38" xfId="25"/>
    <cellStyle name="xl39" xfId="26"/>
    <cellStyle name="xl40" xfId="27"/>
    <cellStyle name="xl41" xfId="28"/>
    <cellStyle name="xl42" xfId="29"/>
    <cellStyle name="xl43" xfId="30"/>
    <cellStyle name="xl44" xfId="31"/>
    <cellStyle name="xl45" xfId="32"/>
    <cellStyle name="xl46" xfId="33"/>
    <cellStyle name="xl47" xfId="34"/>
    <cellStyle name="xl48" xfId="35"/>
    <cellStyle name="xl49" xfId="37"/>
    <cellStyle name="xl50" xfId="38"/>
    <cellStyle name="xl51" xfId="39"/>
    <cellStyle name="xl52" xfId="40"/>
    <cellStyle name="xl57" xfId="36"/>
    <cellStyle name="xl58" xfId="41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tabSelected="1" topLeftCell="A25" zoomScale="120" zoomScaleNormal="120" workbookViewId="0">
      <selection activeCell="M2" sqref="M2:Q2"/>
    </sheetView>
  </sheetViews>
  <sheetFormatPr defaultRowHeight="15" x14ac:dyDescent="0.25"/>
  <cols>
    <col min="1" max="1" width="27" style="1" customWidth="1"/>
    <col min="2" max="2" width="5" style="1" customWidth="1"/>
    <col min="3" max="3" width="12.5703125" style="1" hidden="1" customWidth="1"/>
    <col min="4" max="4" width="15.140625" style="1" customWidth="1"/>
    <col min="5" max="5" width="13.7109375" style="1" customWidth="1"/>
    <col min="6" max="6" width="12.85546875" style="1" customWidth="1"/>
    <col min="7" max="7" width="10" style="1" customWidth="1"/>
    <col min="8" max="8" width="9.7109375" style="1" bestFit="1" customWidth="1"/>
    <col min="9" max="9" width="13.7109375" style="1" hidden="1" customWidth="1"/>
    <col min="10" max="10" width="15" style="1" customWidth="1"/>
    <col min="11" max="11" width="13.7109375" style="1" customWidth="1"/>
    <col min="12" max="12" width="12.5703125" style="1" customWidth="1"/>
    <col min="13" max="13" width="10.85546875" style="1" customWidth="1"/>
    <col min="14" max="14" width="11.140625" style="1" customWidth="1"/>
    <col min="15" max="15" width="8.140625" style="1" hidden="1" customWidth="1"/>
    <col min="16" max="16" width="12.28515625" customWidth="1"/>
    <col min="17" max="17" width="9" customWidth="1"/>
  </cols>
  <sheetData>
    <row r="2" spans="1:17" x14ac:dyDescent="0.25">
      <c r="A2" s="2"/>
      <c r="B2" s="2"/>
      <c r="C2" s="2"/>
      <c r="D2" s="2"/>
      <c r="E2" s="2"/>
      <c r="F2" s="2"/>
      <c r="G2" s="2"/>
      <c r="H2" s="2"/>
      <c r="I2" s="20"/>
      <c r="L2" s="19"/>
      <c r="M2" s="60" t="s">
        <v>33</v>
      </c>
      <c r="N2" s="60"/>
      <c r="O2" s="60"/>
      <c r="P2" s="60"/>
      <c r="Q2" s="60"/>
    </row>
    <row r="3" spans="1:17" x14ac:dyDescent="0.25">
      <c r="A3" s="2"/>
      <c r="B3" s="2"/>
      <c r="C3" s="2"/>
      <c r="D3" s="2"/>
      <c r="E3" s="2"/>
      <c r="F3" s="2"/>
      <c r="G3" s="2"/>
      <c r="H3" s="2"/>
      <c r="I3" s="20"/>
      <c r="L3" s="19"/>
      <c r="M3" s="60" t="s">
        <v>31</v>
      </c>
      <c r="N3" s="60"/>
      <c r="O3" s="60"/>
      <c r="P3" s="60"/>
      <c r="Q3" s="60"/>
    </row>
    <row r="4" spans="1:17" x14ac:dyDescent="0.25">
      <c r="A4" s="2"/>
      <c r="B4" s="2"/>
      <c r="C4" s="2"/>
      <c r="D4" s="2"/>
      <c r="E4" s="2"/>
      <c r="F4" s="2"/>
      <c r="G4" s="2"/>
      <c r="H4" s="2"/>
      <c r="I4" s="20"/>
      <c r="L4" s="60"/>
      <c r="M4" s="60"/>
      <c r="N4" s="60"/>
      <c r="O4" s="60"/>
    </row>
    <row r="5" spans="1:17" ht="29.25" customHeight="1" x14ac:dyDescent="0.25">
      <c r="A5" s="69" t="s">
        <v>76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15" customHeight="1" x14ac:dyDescent="0.25">
      <c r="A6" s="16"/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7"/>
      <c r="P6" s="70" t="s">
        <v>35</v>
      </c>
      <c r="Q6" s="70"/>
    </row>
    <row r="7" spans="1:17" s="11" customFormat="1" ht="15.75" customHeight="1" x14ac:dyDescent="0.2">
      <c r="A7" s="62" t="s">
        <v>0</v>
      </c>
      <c r="B7" s="62" t="s">
        <v>11</v>
      </c>
      <c r="C7" s="62" t="s">
        <v>58</v>
      </c>
      <c r="D7" s="62"/>
      <c r="E7" s="62"/>
      <c r="F7" s="62"/>
      <c r="G7" s="62"/>
      <c r="H7" s="62"/>
      <c r="I7" s="62" t="s">
        <v>77</v>
      </c>
      <c r="J7" s="62"/>
      <c r="K7" s="62"/>
      <c r="L7" s="62"/>
      <c r="M7" s="62"/>
      <c r="N7" s="62"/>
      <c r="O7" s="62"/>
      <c r="P7" s="65" t="s">
        <v>78</v>
      </c>
      <c r="Q7" s="66"/>
    </row>
    <row r="8" spans="1:17" s="23" customFormat="1" ht="21" customHeight="1" x14ac:dyDescent="0.2">
      <c r="A8" s="62"/>
      <c r="B8" s="62"/>
      <c r="C8" s="62" t="s">
        <v>36</v>
      </c>
      <c r="D8" s="62" t="s">
        <v>83</v>
      </c>
      <c r="E8" s="62" t="s">
        <v>59</v>
      </c>
      <c r="F8" s="63" t="s">
        <v>60</v>
      </c>
      <c r="G8" s="62" t="s">
        <v>32</v>
      </c>
      <c r="H8" s="62"/>
      <c r="I8" s="62" t="s">
        <v>36</v>
      </c>
      <c r="J8" s="62" t="s">
        <v>80</v>
      </c>
      <c r="K8" s="62" t="s">
        <v>81</v>
      </c>
      <c r="L8" s="63" t="s">
        <v>82</v>
      </c>
      <c r="M8" s="64" t="s">
        <v>32</v>
      </c>
      <c r="N8" s="64"/>
      <c r="O8" s="64"/>
      <c r="P8" s="67"/>
      <c r="Q8" s="68"/>
    </row>
    <row r="9" spans="1:17" s="23" customFormat="1" ht="94.5" customHeight="1" x14ac:dyDescent="0.2">
      <c r="A9" s="62"/>
      <c r="B9" s="62"/>
      <c r="C9" s="62"/>
      <c r="D9" s="62"/>
      <c r="E9" s="62"/>
      <c r="F9" s="63"/>
      <c r="G9" s="46" t="s">
        <v>71</v>
      </c>
      <c r="H9" s="46" t="s">
        <v>72</v>
      </c>
      <c r="I9" s="62"/>
      <c r="J9" s="62"/>
      <c r="K9" s="62"/>
      <c r="L9" s="63"/>
      <c r="M9" s="46" t="s">
        <v>73</v>
      </c>
      <c r="N9" s="46" t="s">
        <v>74</v>
      </c>
      <c r="O9" s="46" t="s">
        <v>75</v>
      </c>
      <c r="P9" s="30" t="s">
        <v>69</v>
      </c>
      <c r="Q9" s="30" t="s">
        <v>70</v>
      </c>
    </row>
    <row r="10" spans="1:17" s="11" customFormat="1" ht="12" customHeight="1" x14ac:dyDescent="0.2">
      <c r="A10" s="47">
        <v>1</v>
      </c>
      <c r="B10" s="47">
        <v>2</v>
      </c>
      <c r="C10" s="47">
        <v>3</v>
      </c>
      <c r="D10" s="47">
        <v>3</v>
      </c>
      <c r="E10" s="47">
        <v>4</v>
      </c>
      <c r="F10" s="48">
        <v>5</v>
      </c>
      <c r="G10" s="47">
        <v>6</v>
      </c>
      <c r="H10" s="47">
        <v>7</v>
      </c>
      <c r="I10" s="47">
        <v>9</v>
      </c>
      <c r="J10" s="47">
        <v>8</v>
      </c>
      <c r="K10" s="47">
        <v>9</v>
      </c>
      <c r="L10" s="48">
        <v>10</v>
      </c>
      <c r="M10" s="47">
        <v>11</v>
      </c>
      <c r="N10" s="47">
        <v>12</v>
      </c>
      <c r="O10" s="47">
        <v>13</v>
      </c>
      <c r="P10" s="47">
        <v>13</v>
      </c>
      <c r="Q10" s="47">
        <v>14</v>
      </c>
    </row>
    <row r="11" spans="1:17" s="1" customFormat="1" ht="60.75" customHeight="1" x14ac:dyDescent="0.25">
      <c r="A11" s="6" t="s">
        <v>44</v>
      </c>
      <c r="B11" s="5" t="s">
        <v>12</v>
      </c>
      <c r="C11" s="8">
        <v>8166770.7999999998</v>
      </c>
      <c r="D11" s="8">
        <v>7839382</v>
      </c>
      <c r="E11" s="8">
        <v>7839382</v>
      </c>
      <c r="F11" s="27">
        <v>5380486.7999999998</v>
      </c>
      <c r="G11" s="7">
        <f>F11/D11*100</f>
        <v>68.634068348755036</v>
      </c>
      <c r="H11" s="7">
        <f>F11/E11*100</f>
        <v>68.634068348755036</v>
      </c>
      <c r="I11" s="8">
        <v>7683521.9000000004</v>
      </c>
      <c r="J11" s="3">
        <v>10884191.300000001</v>
      </c>
      <c r="K11" s="52">
        <v>10557795.1</v>
      </c>
      <c r="L11" s="55">
        <v>5488550</v>
      </c>
      <c r="M11" s="3">
        <f t="shared" ref="M11:M45" si="0">L11/J11*100</f>
        <v>50.426805710406796</v>
      </c>
      <c r="N11" s="3">
        <f>L11/K11*100</f>
        <v>51.985759791833807</v>
      </c>
      <c r="O11" s="3">
        <f t="shared" ref="O11:O43" si="1">L11/I11*100</f>
        <v>71.432737114994097</v>
      </c>
      <c r="P11" s="36">
        <f>L11-F11</f>
        <v>108063.20000000019</v>
      </c>
      <c r="Q11" s="36">
        <f>L11/F11*100-100</f>
        <v>2.0084279362975224</v>
      </c>
    </row>
    <row r="12" spans="1:17" s="1" customFormat="1" ht="96.75" customHeight="1" x14ac:dyDescent="0.25">
      <c r="A12" s="6" t="s">
        <v>45</v>
      </c>
      <c r="B12" s="5" t="s">
        <v>13</v>
      </c>
      <c r="C12" s="8">
        <v>807757.6</v>
      </c>
      <c r="D12" s="8">
        <v>1769780.6</v>
      </c>
      <c r="E12" s="8">
        <v>1769166.4</v>
      </c>
      <c r="F12" s="27">
        <v>1229695.5</v>
      </c>
      <c r="G12" s="7">
        <f>F12/D12*100</f>
        <v>69.482934777339068</v>
      </c>
      <c r="H12" s="7">
        <f t="shared" ref="H12:H45" si="2">F12/E12*100</f>
        <v>69.507057108929942</v>
      </c>
      <c r="I12" s="24">
        <v>1114564.7</v>
      </c>
      <c r="J12" s="7">
        <v>2013415.7</v>
      </c>
      <c r="K12" s="52">
        <v>2018553.2</v>
      </c>
      <c r="L12" s="55">
        <v>1437588.7</v>
      </c>
      <c r="M12" s="3">
        <f t="shared" si="0"/>
        <v>71.400491215003441</v>
      </c>
      <c r="N12" s="3">
        <f t="shared" ref="N12:N44" si="3">L12/K12*100</f>
        <v>71.218766986176036</v>
      </c>
      <c r="O12" s="3">
        <f t="shared" si="1"/>
        <v>128.98207703868604</v>
      </c>
      <c r="P12" s="36">
        <f t="shared" ref="P12:P45" si="4">L12-F12</f>
        <v>207893.19999999995</v>
      </c>
      <c r="Q12" s="36">
        <f>L12/F12*100-100</f>
        <v>16.906071462406743</v>
      </c>
    </row>
    <row r="13" spans="1:17" s="1" customFormat="1" ht="30" customHeight="1" x14ac:dyDescent="0.25">
      <c r="A13" s="6" t="s">
        <v>1</v>
      </c>
      <c r="B13" s="5" t="s">
        <v>14</v>
      </c>
      <c r="C13" s="8">
        <v>1265104.3</v>
      </c>
      <c r="D13" s="8">
        <v>1681923.1</v>
      </c>
      <c r="E13" s="8">
        <v>2248676.5</v>
      </c>
      <c r="F13" s="28">
        <v>1324732.2</v>
      </c>
      <c r="G13" s="7">
        <f>F13/D13*100</f>
        <v>78.762947009884101</v>
      </c>
      <c r="H13" s="7">
        <f t="shared" si="2"/>
        <v>58.91163980234596</v>
      </c>
      <c r="I13" s="8">
        <v>1503764.6</v>
      </c>
      <c r="J13" s="3">
        <v>4804640.5999999996</v>
      </c>
      <c r="K13" s="3">
        <v>5349256.3</v>
      </c>
      <c r="L13" s="56">
        <v>2618622.2000000002</v>
      </c>
      <c r="M13" s="3">
        <f t="shared" si="0"/>
        <v>54.501937148014775</v>
      </c>
      <c r="N13" s="3">
        <f t="shared" si="3"/>
        <v>48.953014272283049</v>
      </c>
      <c r="O13" s="3">
        <f t="shared" si="1"/>
        <v>174.13777395743989</v>
      </c>
      <c r="P13" s="36">
        <f t="shared" si="4"/>
        <v>1293890.0000000002</v>
      </c>
      <c r="Q13" s="36" t="s">
        <v>85</v>
      </c>
    </row>
    <row r="14" spans="1:17" s="1" customFormat="1" ht="32.25" customHeight="1" x14ac:dyDescent="0.25">
      <c r="A14" s="6" t="s">
        <v>46</v>
      </c>
      <c r="B14" s="5" t="s">
        <v>15</v>
      </c>
      <c r="C14" s="8">
        <v>1325028.3</v>
      </c>
      <c r="D14" s="8">
        <v>786463.4</v>
      </c>
      <c r="E14" s="8">
        <v>836246.1</v>
      </c>
      <c r="F14" s="27">
        <v>694847.2</v>
      </c>
      <c r="G14" s="7">
        <f t="shared" ref="G14:G45" si="5">F14/D14*100</f>
        <v>88.350862862785476</v>
      </c>
      <c r="H14" s="7">
        <f t="shared" si="2"/>
        <v>83.091233549549585</v>
      </c>
      <c r="I14" s="8">
        <v>782248.5</v>
      </c>
      <c r="J14" s="3">
        <v>952736.6</v>
      </c>
      <c r="K14" s="3">
        <v>981208.1</v>
      </c>
      <c r="L14" s="56">
        <v>578471.30000000005</v>
      </c>
      <c r="M14" s="3">
        <f t="shared" si="0"/>
        <v>60.716813020513762</v>
      </c>
      <c r="N14" s="3">
        <f t="shared" si="3"/>
        <v>58.955006588306816</v>
      </c>
      <c r="O14" s="3">
        <f t="shared" si="1"/>
        <v>73.949812623482174</v>
      </c>
      <c r="P14" s="36">
        <f t="shared" si="4"/>
        <v>-116375.89999999991</v>
      </c>
      <c r="Q14" s="36">
        <f>L14/F14*100-100</f>
        <v>-16.748416054637616</v>
      </c>
    </row>
    <row r="15" spans="1:17" s="1" customFormat="1" ht="67.5" x14ac:dyDescent="0.25">
      <c r="A15" s="4" t="s">
        <v>47</v>
      </c>
      <c r="B15" s="5" t="s">
        <v>16</v>
      </c>
      <c r="C15" s="8">
        <v>1971782.6</v>
      </c>
      <c r="D15" s="8">
        <v>2471465</v>
      </c>
      <c r="E15" s="8">
        <v>2359238.9</v>
      </c>
      <c r="F15" s="27">
        <v>1659848.9</v>
      </c>
      <c r="G15" s="7">
        <f t="shared" si="5"/>
        <v>67.160526246578442</v>
      </c>
      <c r="H15" s="7">
        <f t="shared" si="2"/>
        <v>70.355270083076377</v>
      </c>
      <c r="I15" s="8">
        <v>2448954.2999999998</v>
      </c>
      <c r="J15" s="3">
        <v>2497530.6</v>
      </c>
      <c r="K15" s="3">
        <v>2575726.1</v>
      </c>
      <c r="L15" s="56">
        <v>1857399.2</v>
      </c>
      <c r="M15" s="3">
        <f t="shared" si="0"/>
        <v>74.369427145357093</v>
      </c>
      <c r="N15" s="3">
        <f t="shared" si="3"/>
        <v>72.111673675240539</v>
      </c>
      <c r="O15" s="3">
        <f t="shared" si="1"/>
        <v>75.844583951607433</v>
      </c>
      <c r="P15" s="36">
        <f t="shared" si="4"/>
        <v>197550.30000000005</v>
      </c>
      <c r="Q15" s="36">
        <f>L15/F15*100-100</f>
        <v>11.901703823763725</v>
      </c>
    </row>
    <row r="16" spans="1:17" s="1" customFormat="1" ht="60" customHeight="1" x14ac:dyDescent="0.25">
      <c r="A16" s="4" t="s">
        <v>2</v>
      </c>
      <c r="B16" s="5" t="s">
        <v>17</v>
      </c>
      <c r="C16" s="8">
        <v>123712.1</v>
      </c>
      <c r="D16" s="8">
        <v>208821.1</v>
      </c>
      <c r="E16" s="8">
        <v>208821.2</v>
      </c>
      <c r="F16" s="27">
        <v>85010.9</v>
      </c>
      <c r="G16" s="7">
        <f t="shared" si="5"/>
        <v>40.709918681589166</v>
      </c>
      <c r="H16" s="7">
        <f t="shared" si="2"/>
        <v>40.70989918648106</v>
      </c>
      <c r="I16" s="8">
        <v>200305.9</v>
      </c>
      <c r="J16" s="3">
        <v>274497.7</v>
      </c>
      <c r="K16" s="3">
        <v>285445.40000000002</v>
      </c>
      <c r="L16" s="56">
        <v>150383.79999999999</v>
      </c>
      <c r="M16" s="3">
        <f t="shared" si="0"/>
        <v>54.785085630954278</v>
      </c>
      <c r="N16" s="3">
        <f t="shared" si="3"/>
        <v>52.683910828480677</v>
      </c>
      <c r="O16" s="3">
        <f t="shared" si="1"/>
        <v>75.077069622013127</v>
      </c>
      <c r="P16" s="36">
        <f t="shared" si="4"/>
        <v>65372.899999999994</v>
      </c>
      <c r="Q16" s="36" t="s">
        <v>86</v>
      </c>
    </row>
    <row r="17" spans="1:17" s="1" customFormat="1" ht="43.5" customHeight="1" x14ac:dyDescent="0.25">
      <c r="A17" s="4" t="s">
        <v>3</v>
      </c>
      <c r="B17" s="5" t="s">
        <v>18</v>
      </c>
      <c r="C17" s="8">
        <v>365588.3</v>
      </c>
      <c r="D17" s="8">
        <v>733821.3</v>
      </c>
      <c r="E17" s="8">
        <v>775553.6</v>
      </c>
      <c r="F17" s="27">
        <v>439570.5</v>
      </c>
      <c r="G17" s="7">
        <f t="shared" si="5"/>
        <v>59.901572767102827</v>
      </c>
      <c r="H17" s="7">
        <f t="shared" si="2"/>
        <v>56.678287612874215</v>
      </c>
      <c r="I17" s="8">
        <v>521732.9</v>
      </c>
      <c r="J17" s="3">
        <v>854641.4</v>
      </c>
      <c r="K17" s="3">
        <v>861795</v>
      </c>
      <c r="L17" s="56">
        <v>689695.4</v>
      </c>
      <c r="M17" s="3">
        <f t="shared" si="0"/>
        <v>80.699975451692367</v>
      </c>
      <c r="N17" s="3">
        <f t="shared" si="3"/>
        <v>80.030099965769125</v>
      </c>
      <c r="O17" s="3">
        <f t="shared" si="1"/>
        <v>132.19319694042679</v>
      </c>
      <c r="P17" s="36">
        <f t="shared" si="4"/>
        <v>250124.90000000002</v>
      </c>
      <c r="Q17" s="36" t="s">
        <v>87</v>
      </c>
    </row>
    <row r="18" spans="1:17" s="1" customFormat="1" ht="26.25" customHeight="1" x14ac:dyDescent="0.25">
      <c r="A18" s="4" t="s">
        <v>4</v>
      </c>
      <c r="B18" s="5" t="s">
        <v>19</v>
      </c>
      <c r="C18" s="8">
        <v>331300.09999999998</v>
      </c>
      <c r="D18" s="8">
        <v>866031.2</v>
      </c>
      <c r="E18" s="8">
        <v>931391.8</v>
      </c>
      <c r="F18" s="27">
        <v>565894.9</v>
      </c>
      <c r="G18" s="7">
        <f t="shared" si="5"/>
        <v>65.34347723269093</v>
      </c>
      <c r="H18" s="7">
        <f t="shared" si="2"/>
        <v>60.757986059142887</v>
      </c>
      <c r="I18" s="8">
        <v>184586.5</v>
      </c>
      <c r="J18" s="3">
        <v>3331808.3</v>
      </c>
      <c r="K18" s="3">
        <v>3357628.7</v>
      </c>
      <c r="L18" s="56">
        <v>2087191.1</v>
      </c>
      <c r="M18" s="3">
        <f t="shared" si="0"/>
        <v>62.644393436441113</v>
      </c>
      <c r="N18" s="3">
        <f t="shared" si="3"/>
        <v>62.162653660900624</v>
      </c>
      <c r="O18" s="3">
        <f t="shared" si="1"/>
        <v>1130.7387593350545</v>
      </c>
      <c r="P18" s="36">
        <f t="shared" si="4"/>
        <v>1521296.2000000002</v>
      </c>
      <c r="Q18" s="36" t="s">
        <v>88</v>
      </c>
    </row>
    <row r="19" spans="1:17" s="1" customFormat="1" ht="27" x14ac:dyDescent="0.25">
      <c r="A19" s="4" t="s">
        <v>48</v>
      </c>
      <c r="B19" s="5" t="s">
        <v>20</v>
      </c>
      <c r="C19" s="8">
        <v>1608879.9</v>
      </c>
      <c r="D19" s="8">
        <v>2407641.1</v>
      </c>
      <c r="E19" s="8">
        <v>2407641.1</v>
      </c>
      <c r="F19" s="27">
        <v>1720521.6</v>
      </c>
      <c r="G19" s="7">
        <f t="shared" si="5"/>
        <v>71.460883434827565</v>
      </c>
      <c r="H19" s="7">
        <f t="shared" si="2"/>
        <v>71.460883434827565</v>
      </c>
      <c r="I19" s="8">
        <v>2940411.3</v>
      </c>
      <c r="J19" s="3">
        <v>2514313.7000000002</v>
      </c>
      <c r="K19" s="3">
        <v>3090354.7</v>
      </c>
      <c r="L19" s="56">
        <v>2551140.2999999998</v>
      </c>
      <c r="M19" s="3">
        <f t="shared" si="0"/>
        <v>101.46467801531685</v>
      </c>
      <c r="N19" s="3">
        <f t="shared" si="3"/>
        <v>82.551698677177725</v>
      </c>
      <c r="O19" s="3">
        <f t="shared" si="1"/>
        <v>86.761341857174884</v>
      </c>
      <c r="P19" s="36">
        <f t="shared" si="4"/>
        <v>830618.69999999972</v>
      </c>
      <c r="Q19" s="36">
        <f t="shared" ref="Q19:Q42" si="6">L19/F19*100-100</f>
        <v>48.27714455895233</v>
      </c>
    </row>
    <row r="20" spans="1:17" s="1" customFormat="1" ht="54.75" customHeight="1" x14ac:dyDescent="0.25">
      <c r="A20" s="6" t="s">
        <v>49</v>
      </c>
      <c r="B20" s="5">
        <v>10</v>
      </c>
      <c r="C20" s="8">
        <v>169998.3</v>
      </c>
      <c r="D20" s="8">
        <v>267638.59999999998</v>
      </c>
      <c r="E20" s="8">
        <v>265865.5</v>
      </c>
      <c r="F20" s="27">
        <v>148418</v>
      </c>
      <c r="G20" s="7">
        <f t="shared" si="5"/>
        <v>55.45463173099845</v>
      </c>
      <c r="H20" s="7">
        <f t="shared" si="2"/>
        <v>55.824467634950757</v>
      </c>
      <c r="I20" s="8">
        <v>287067.90000000002</v>
      </c>
      <c r="J20" s="3">
        <v>290503.59999999998</v>
      </c>
      <c r="K20" s="3">
        <v>303317.7</v>
      </c>
      <c r="L20" s="56">
        <v>173504.3</v>
      </c>
      <c r="M20" s="3">
        <f t="shared" si="0"/>
        <v>59.725352801135678</v>
      </c>
      <c r="N20" s="3">
        <f t="shared" si="3"/>
        <v>57.202167891949586</v>
      </c>
      <c r="O20" s="3">
        <f t="shared" si="1"/>
        <v>60.440160672788558</v>
      </c>
      <c r="P20" s="36">
        <f t="shared" si="4"/>
        <v>25086.299999999988</v>
      </c>
      <c r="Q20" s="36">
        <f t="shared" si="6"/>
        <v>16.902464660620666</v>
      </c>
    </row>
    <row r="21" spans="1:17" s="1" customFormat="1" ht="56.25" customHeight="1" x14ac:dyDescent="0.25">
      <c r="A21" s="6" t="s">
        <v>50</v>
      </c>
      <c r="B21" s="5">
        <v>11</v>
      </c>
      <c r="C21" s="8">
        <v>31326.1</v>
      </c>
      <c r="D21" s="8">
        <v>39760.199999999997</v>
      </c>
      <c r="E21" s="8">
        <v>40096.5</v>
      </c>
      <c r="F21" s="27">
        <v>27069.1</v>
      </c>
      <c r="G21" s="7">
        <f t="shared" si="5"/>
        <v>68.080894965317071</v>
      </c>
      <c r="H21" s="7">
        <f t="shared" si="2"/>
        <v>67.509882408689037</v>
      </c>
      <c r="I21" s="8">
        <v>37636.9</v>
      </c>
      <c r="J21" s="3">
        <v>40485.800000000003</v>
      </c>
      <c r="K21" s="3">
        <v>54921</v>
      </c>
      <c r="L21" s="56">
        <v>34878.199999999997</v>
      </c>
      <c r="M21" s="3">
        <f t="shared" si="0"/>
        <v>86.14921775042113</v>
      </c>
      <c r="N21" s="3">
        <f t="shared" si="3"/>
        <v>63.506126982392885</v>
      </c>
      <c r="O21" s="3">
        <f t="shared" si="1"/>
        <v>92.670225231089688</v>
      </c>
      <c r="P21" s="36">
        <f t="shared" si="4"/>
        <v>7809.0999999999985</v>
      </c>
      <c r="Q21" s="36">
        <f>L21/F21*100-100</f>
        <v>28.848761133543405</v>
      </c>
    </row>
    <row r="22" spans="1:17" s="1" customFormat="1" ht="53.25" customHeight="1" x14ac:dyDescent="0.25">
      <c r="A22" s="4" t="s">
        <v>51</v>
      </c>
      <c r="B22" s="5">
        <v>12</v>
      </c>
      <c r="C22" s="8">
        <v>611972.9</v>
      </c>
      <c r="D22" s="8">
        <v>320326.2</v>
      </c>
      <c r="E22" s="8">
        <v>325875.40000000002</v>
      </c>
      <c r="F22" s="27">
        <v>207004.4</v>
      </c>
      <c r="G22" s="7">
        <f t="shared" si="5"/>
        <v>64.622999929446905</v>
      </c>
      <c r="H22" s="7">
        <f t="shared" si="2"/>
        <v>63.522561077025145</v>
      </c>
      <c r="I22" s="8">
        <v>611972.9</v>
      </c>
      <c r="J22" s="3">
        <v>366290.1</v>
      </c>
      <c r="K22" s="3">
        <v>437603.9</v>
      </c>
      <c r="L22" s="56">
        <v>322401.5</v>
      </c>
      <c r="M22" s="3">
        <f t="shared" si="0"/>
        <v>88.018076382626788</v>
      </c>
      <c r="N22" s="3">
        <f t="shared" si="3"/>
        <v>73.674274840786381</v>
      </c>
      <c r="O22" s="3">
        <f t="shared" si="1"/>
        <v>52.682316488197436</v>
      </c>
      <c r="P22" s="36">
        <f t="shared" si="4"/>
        <v>115397.1</v>
      </c>
      <c r="Q22" s="36" t="s">
        <v>87</v>
      </c>
    </row>
    <row r="23" spans="1:17" s="1" customFormat="1" ht="27" x14ac:dyDescent="0.25">
      <c r="A23" s="4" t="s">
        <v>5</v>
      </c>
      <c r="B23" s="5">
        <v>13</v>
      </c>
      <c r="C23" s="8">
        <v>9500314.3000000007</v>
      </c>
      <c r="D23" s="8">
        <v>1274561.3999999999</v>
      </c>
      <c r="E23" s="8">
        <v>1719561.3</v>
      </c>
      <c r="F23" s="27">
        <v>623660.80000000005</v>
      </c>
      <c r="G23" s="7">
        <f t="shared" si="5"/>
        <v>48.931404952323213</v>
      </c>
      <c r="H23" s="7">
        <f t="shared" si="2"/>
        <v>36.268599438705678</v>
      </c>
      <c r="I23" s="8">
        <v>572907.1</v>
      </c>
      <c r="J23" s="3">
        <v>972313.59999999998</v>
      </c>
      <c r="K23" s="3">
        <v>972313.59999999998</v>
      </c>
      <c r="L23" s="56">
        <v>662477.30000000005</v>
      </c>
      <c r="M23" s="3">
        <f t="shared" si="0"/>
        <v>68.134118457254957</v>
      </c>
      <c r="N23" s="3">
        <f t="shared" si="3"/>
        <v>68.134118457254957</v>
      </c>
      <c r="O23" s="3">
        <f t="shared" si="1"/>
        <v>115.63433233765126</v>
      </c>
      <c r="P23" s="36">
        <f t="shared" si="4"/>
        <v>38816.5</v>
      </c>
      <c r="Q23" s="36">
        <f>L23/F23*100-100</f>
        <v>6.2239762383654806</v>
      </c>
    </row>
    <row r="24" spans="1:17" s="1" customFormat="1" ht="48" customHeight="1" x14ac:dyDescent="0.25">
      <c r="A24" s="6" t="s">
        <v>41</v>
      </c>
      <c r="B24" s="5">
        <v>14</v>
      </c>
      <c r="C24" s="8">
        <v>16377547.6</v>
      </c>
      <c r="D24" s="8">
        <v>27449437.699999999</v>
      </c>
      <c r="E24" s="8">
        <v>28022182.800000001</v>
      </c>
      <c r="F24" s="27">
        <v>20086600.800000001</v>
      </c>
      <c r="G24" s="7">
        <f t="shared" si="5"/>
        <v>73.176729591076466</v>
      </c>
      <c r="H24" s="7">
        <f t="shared" si="2"/>
        <v>71.681071183362633</v>
      </c>
      <c r="I24" s="8">
        <v>16973710.399999999</v>
      </c>
      <c r="J24" s="3">
        <v>34585939.799999997</v>
      </c>
      <c r="K24" s="3">
        <v>35470210.799999997</v>
      </c>
      <c r="L24" s="56">
        <v>23520494.800000001</v>
      </c>
      <c r="M24" s="3">
        <f t="shared" si="0"/>
        <v>68.005943848893196</v>
      </c>
      <c r="N24" s="3">
        <f t="shared" si="3"/>
        <v>66.310558267107908</v>
      </c>
      <c r="O24" s="3">
        <f t="shared" si="1"/>
        <v>138.57014315502875</v>
      </c>
      <c r="P24" s="36">
        <f t="shared" si="4"/>
        <v>3433894</v>
      </c>
      <c r="Q24" s="36">
        <f>L24/F24*100-100</f>
        <v>17.09544603485125</v>
      </c>
    </row>
    <row r="25" spans="1:17" s="1" customFormat="1" ht="30.75" customHeight="1" x14ac:dyDescent="0.25">
      <c r="A25" s="6" t="s">
        <v>40</v>
      </c>
      <c r="B25" s="5">
        <v>15</v>
      </c>
      <c r="C25" s="8">
        <v>1473910.7</v>
      </c>
      <c r="D25" s="8">
        <v>1877133</v>
      </c>
      <c r="E25" s="8">
        <v>1876518.8</v>
      </c>
      <c r="F25" s="27">
        <v>1551100.5</v>
      </c>
      <c r="G25" s="7">
        <f t="shared" si="5"/>
        <v>82.631358566494754</v>
      </c>
      <c r="H25" s="7">
        <f t="shared" si="2"/>
        <v>82.658404488140476</v>
      </c>
      <c r="I25" s="8">
        <v>1648740.2</v>
      </c>
      <c r="J25" s="3">
        <v>2720095.8</v>
      </c>
      <c r="K25" s="3">
        <v>2772779.5</v>
      </c>
      <c r="L25" s="56">
        <v>1874367.1</v>
      </c>
      <c r="M25" s="3">
        <f t="shared" si="0"/>
        <v>68.908128162250762</v>
      </c>
      <c r="N25" s="3">
        <f t="shared" si="3"/>
        <v>67.598851621630928</v>
      </c>
      <c r="O25" s="3">
        <f t="shared" si="1"/>
        <v>113.68480613258536</v>
      </c>
      <c r="P25" s="36">
        <f t="shared" si="4"/>
        <v>323266.60000000009</v>
      </c>
      <c r="Q25" s="36">
        <f>L25/F25*100-100</f>
        <v>20.841112487553204</v>
      </c>
    </row>
    <row r="26" spans="1:17" s="1" customFormat="1" ht="27" x14ac:dyDescent="0.25">
      <c r="A26" s="6" t="s">
        <v>6</v>
      </c>
      <c r="B26" s="5">
        <v>16</v>
      </c>
      <c r="C26" s="8">
        <v>14914239.4</v>
      </c>
      <c r="D26" s="8">
        <v>16286239.9</v>
      </c>
      <c r="E26" s="8">
        <v>16164070.5</v>
      </c>
      <c r="F26" s="27">
        <v>11386297.1</v>
      </c>
      <c r="G26" s="7">
        <f t="shared" si="5"/>
        <v>69.913602955093396</v>
      </c>
      <c r="H26" s="7">
        <f t="shared" si="2"/>
        <v>70.442015827634506</v>
      </c>
      <c r="I26" s="8">
        <v>14908057.300000001</v>
      </c>
      <c r="J26" s="3">
        <v>15875318.9</v>
      </c>
      <c r="K26" s="3">
        <v>16220173.5</v>
      </c>
      <c r="L26" s="56">
        <v>11503692.1</v>
      </c>
      <c r="M26" s="3">
        <f t="shared" si="0"/>
        <v>72.462746559377777</v>
      </c>
      <c r="N26" s="3">
        <f t="shared" si="3"/>
        <v>70.922127312633236</v>
      </c>
      <c r="O26" s="3">
        <f t="shared" si="1"/>
        <v>77.164260027361181</v>
      </c>
      <c r="P26" s="36">
        <f t="shared" si="4"/>
        <v>117395</v>
      </c>
      <c r="Q26" s="36">
        <f>L26/F26*100-100</f>
        <v>1.0310199968346154</v>
      </c>
    </row>
    <row r="27" spans="1:17" s="1" customFormat="1" ht="31.5" customHeight="1" x14ac:dyDescent="0.25">
      <c r="A27" s="6" t="s">
        <v>42</v>
      </c>
      <c r="B27" s="5">
        <v>17</v>
      </c>
      <c r="C27" s="8">
        <v>19313579.5</v>
      </c>
      <c r="D27" s="8">
        <v>19378156.699999999</v>
      </c>
      <c r="E27" s="8">
        <v>19380024.899999999</v>
      </c>
      <c r="F27" s="27">
        <v>13394146</v>
      </c>
      <c r="G27" s="7">
        <f t="shared" si="5"/>
        <v>69.119814682889839</v>
      </c>
      <c r="H27" s="7">
        <f t="shared" si="2"/>
        <v>69.113151655444995</v>
      </c>
      <c r="I27" s="8">
        <v>19301616.300000001</v>
      </c>
      <c r="J27" s="3">
        <v>18266167.399999999</v>
      </c>
      <c r="K27" s="3">
        <v>18472480.399999999</v>
      </c>
      <c r="L27" s="56">
        <v>12624005.800000001</v>
      </c>
      <c r="M27" s="3">
        <f t="shared" si="0"/>
        <v>69.111409764042804</v>
      </c>
      <c r="N27" s="3">
        <f t="shared" si="3"/>
        <v>68.339527376085357</v>
      </c>
      <c r="O27" s="3">
        <f t="shared" si="1"/>
        <v>65.403879155964788</v>
      </c>
      <c r="P27" s="36">
        <f t="shared" si="4"/>
        <v>-770140.19999999925</v>
      </c>
      <c r="Q27" s="36">
        <f t="shared" si="6"/>
        <v>-5.7498268273318729</v>
      </c>
    </row>
    <row r="28" spans="1:17" s="1" customFormat="1" ht="40.5" x14ac:dyDescent="0.25">
      <c r="A28" s="6" t="s">
        <v>7</v>
      </c>
      <c r="B28" s="5">
        <v>18</v>
      </c>
      <c r="C28" s="8">
        <v>519914.5</v>
      </c>
      <c r="D28" s="8">
        <v>1314652.8999999999</v>
      </c>
      <c r="E28" s="8">
        <v>1314652.8999999999</v>
      </c>
      <c r="F28" s="27">
        <v>978430.3</v>
      </c>
      <c r="G28" s="7">
        <f t="shared" si="5"/>
        <v>74.424990809361162</v>
      </c>
      <c r="H28" s="7">
        <f t="shared" si="2"/>
        <v>74.424990809361162</v>
      </c>
      <c r="I28" s="8">
        <v>828209.1</v>
      </c>
      <c r="J28" s="3">
        <v>1767699.3</v>
      </c>
      <c r="K28" s="3">
        <v>1896142</v>
      </c>
      <c r="L28" s="56">
        <v>1209390</v>
      </c>
      <c r="M28" s="3">
        <f t="shared" si="0"/>
        <v>68.41604791041101</v>
      </c>
      <c r="N28" s="3">
        <f t="shared" si="3"/>
        <v>63.78161551191841</v>
      </c>
      <c r="O28" s="3">
        <f t="shared" si="1"/>
        <v>146.02471767093601</v>
      </c>
      <c r="P28" s="36">
        <f t="shared" si="4"/>
        <v>230959.69999999995</v>
      </c>
      <c r="Q28" s="36">
        <f>L28/F28*100-100</f>
        <v>23.605125474957163</v>
      </c>
    </row>
    <row r="29" spans="1:17" s="1" customFormat="1" ht="40.5" x14ac:dyDescent="0.25">
      <c r="A29" s="6" t="s">
        <v>8</v>
      </c>
      <c r="B29" s="5">
        <v>19</v>
      </c>
      <c r="C29" s="8">
        <v>43829.7</v>
      </c>
      <c r="D29" s="8">
        <v>15340</v>
      </c>
      <c r="E29" s="8">
        <v>15340</v>
      </c>
      <c r="F29" s="27">
        <v>10952.1</v>
      </c>
      <c r="G29" s="7">
        <f t="shared" si="5"/>
        <v>71.395697522816164</v>
      </c>
      <c r="H29" s="7">
        <f t="shared" si="2"/>
        <v>71.395697522816164</v>
      </c>
      <c r="I29" s="8">
        <v>25827.8</v>
      </c>
      <c r="J29" s="3">
        <v>5800</v>
      </c>
      <c r="K29" s="3">
        <v>5800</v>
      </c>
      <c r="L29" s="56">
        <v>2466.6999999999998</v>
      </c>
      <c r="M29" s="3">
        <f t="shared" si="0"/>
        <v>42.529310344827579</v>
      </c>
      <c r="N29" s="3">
        <f t="shared" si="3"/>
        <v>42.529310344827579</v>
      </c>
      <c r="O29" s="3">
        <f t="shared" si="1"/>
        <v>9.5505617977528079</v>
      </c>
      <c r="P29" s="36">
        <f t="shared" si="4"/>
        <v>-8485.4000000000015</v>
      </c>
      <c r="Q29" s="36">
        <f>L29/F29*100-100</f>
        <v>-77.477378767542305</v>
      </c>
    </row>
    <row r="30" spans="1:17" s="1" customFormat="1" ht="54" x14ac:dyDescent="0.25">
      <c r="A30" s="4" t="s">
        <v>53</v>
      </c>
      <c r="B30" s="5">
        <v>21</v>
      </c>
      <c r="C30" s="8">
        <v>113216.6</v>
      </c>
      <c r="D30" s="8">
        <v>101132.7</v>
      </c>
      <c r="E30" s="8">
        <v>101132.7</v>
      </c>
      <c r="F30" s="27">
        <v>79564.7</v>
      </c>
      <c r="G30" s="7">
        <f t="shared" si="5"/>
        <v>78.67356453451751</v>
      </c>
      <c r="H30" s="7">
        <f t="shared" si="2"/>
        <v>78.67356453451751</v>
      </c>
      <c r="I30" s="8">
        <v>99344.8</v>
      </c>
      <c r="J30" s="3">
        <v>135039.9</v>
      </c>
      <c r="K30" s="3">
        <v>144738.20000000001</v>
      </c>
      <c r="L30" s="56">
        <v>101070.2</v>
      </c>
      <c r="M30" s="3">
        <f t="shared" si="0"/>
        <v>74.844694049684577</v>
      </c>
      <c r="N30" s="3">
        <f t="shared" si="3"/>
        <v>69.829664870780476</v>
      </c>
      <c r="O30" s="3">
        <f t="shared" si="1"/>
        <v>101.73677937848784</v>
      </c>
      <c r="P30" s="36">
        <f t="shared" si="4"/>
        <v>21505.5</v>
      </c>
      <c r="Q30" s="36">
        <f>L30/F30*100-100</f>
        <v>27.028946253803497</v>
      </c>
    </row>
    <row r="31" spans="1:17" s="1" customFormat="1" ht="54" x14ac:dyDescent="0.25">
      <c r="A31" s="4" t="s">
        <v>54</v>
      </c>
      <c r="B31" s="5" t="s">
        <v>61</v>
      </c>
      <c r="C31" s="8">
        <v>2849.7</v>
      </c>
      <c r="D31" s="8">
        <v>2024.5</v>
      </c>
      <c r="E31" s="8">
        <v>2024.5</v>
      </c>
      <c r="F31" s="27">
        <v>1895.6</v>
      </c>
      <c r="G31" s="7">
        <f t="shared" si="5"/>
        <v>93.632995801432457</v>
      </c>
      <c r="H31" s="7">
        <f t="shared" si="2"/>
        <v>93.632995801432457</v>
      </c>
      <c r="I31" s="7">
        <v>2024.5</v>
      </c>
      <c r="J31" s="3">
        <v>3295</v>
      </c>
      <c r="K31" s="3">
        <v>3295</v>
      </c>
      <c r="L31" s="56">
        <v>3173.2</v>
      </c>
      <c r="M31" s="3">
        <f t="shared" si="0"/>
        <v>96.303490136570559</v>
      </c>
      <c r="N31" s="3">
        <f t="shared" si="3"/>
        <v>96.303490136570559</v>
      </c>
      <c r="O31" s="3">
        <f t="shared" si="1"/>
        <v>156.73993578661396</v>
      </c>
      <c r="P31" s="36">
        <f t="shared" si="4"/>
        <v>1277.5999999999999</v>
      </c>
      <c r="Q31" s="36" t="s">
        <v>89</v>
      </c>
    </row>
    <row r="32" spans="1:17" s="1" customFormat="1" ht="33" customHeight="1" x14ac:dyDescent="0.25">
      <c r="A32" s="4" t="s">
        <v>43</v>
      </c>
      <c r="B32" s="5" t="s">
        <v>21</v>
      </c>
      <c r="C32" s="8">
        <v>1486.7</v>
      </c>
      <c r="D32" s="8">
        <v>30355.5</v>
      </c>
      <c r="E32" s="8">
        <v>30355.5</v>
      </c>
      <c r="F32" s="27">
        <v>30355.5</v>
      </c>
      <c r="G32" s="7">
        <f t="shared" si="5"/>
        <v>100</v>
      </c>
      <c r="H32" s="7">
        <f t="shared" si="2"/>
        <v>100</v>
      </c>
      <c r="I32" s="8">
        <v>30355.5</v>
      </c>
      <c r="J32" s="3">
        <v>22197.7</v>
      </c>
      <c r="K32" s="3">
        <v>22197.7</v>
      </c>
      <c r="L32" s="56">
        <v>22197.7</v>
      </c>
      <c r="M32" s="3">
        <f t="shared" si="0"/>
        <v>100</v>
      </c>
      <c r="N32" s="3">
        <f t="shared" ref="N32" si="7">L32/K32*100</f>
        <v>100</v>
      </c>
      <c r="O32" s="3">
        <f t="shared" si="1"/>
        <v>73.125792689957336</v>
      </c>
      <c r="P32" s="36">
        <f t="shared" si="4"/>
        <v>-8157.7999999999993</v>
      </c>
      <c r="Q32" s="36">
        <f>L32/F32*100-100</f>
        <v>-26.874207310042664</v>
      </c>
    </row>
    <row r="33" spans="1:17" s="1" customFormat="1" ht="57.75" customHeight="1" x14ac:dyDescent="0.25">
      <c r="A33" s="10" t="s">
        <v>29</v>
      </c>
      <c r="B33" s="5" t="s">
        <v>22</v>
      </c>
      <c r="C33" s="8">
        <v>80791.199999999997</v>
      </c>
      <c r="D33" s="8">
        <v>1971581.7</v>
      </c>
      <c r="E33" s="8">
        <v>1971581.7</v>
      </c>
      <c r="F33" s="27">
        <v>1971581.7</v>
      </c>
      <c r="G33" s="7">
        <f t="shared" si="5"/>
        <v>100</v>
      </c>
      <c r="H33" s="7">
        <f t="shared" si="2"/>
        <v>100</v>
      </c>
      <c r="I33" s="8">
        <v>2286820</v>
      </c>
      <c r="J33" s="3">
        <v>339338.1</v>
      </c>
      <c r="K33" s="3">
        <v>1014559.7</v>
      </c>
      <c r="L33" s="56">
        <v>264842</v>
      </c>
      <c r="M33" s="3">
        <f t="shared" si="0"/>
        <v>78.046644334956795</v>
      </c>
      <c r="N33" s="3">
        <f t="shared" si="3"/>
        <v>26.104131674065119</v>
      </c>
      <c r="O33" s="3">
        <f t="shared" si="1"/>
        <v>11.581235077531245</v>
      </c>
      <c r="P33" s="36">
        <f t="shared" si="4"/>
        <v>-1706739.7</v>
      </c>
      <c r="Q33" s="36">
        <f t="shared" si="6"/>
        <v>-86.567028898675616</v>
      </c>
    </row>
    <row r="34" spans="1:17" s="1" customFormat="1" ht="44.25" customHeight="1" x14ac:dyDescent="0.25">
      <c r="A34" s="4" t="s">
        <v>23</v>
      </c>
      <c r="B34" s="5" t="s">
        <v>24</v>
      </c>
      <c r="C34" s="8">
        <v>2909297</v>
      </c>
      <c r="D34" s="8">
        <v>3100271.1</v>
      </c>
      <c r="E34" s="8">
        <v>4400131.0999999996</v>
      </c>
      <c r="F34" s="27">
        <v>1805083.3</v>
      </c>
      <c r="G34" s="7">
        <f t="shared" si="5"/>
        <v>58.223401817989398</v>
      </c>
      <c r="H34" s="7">
        <f t="shared" si="2"/>
        <v>41.023398143750768</v>
      </c>
      <c r="I34" s="7">
        <v>2374296.5</v>
      </c>
      <c r="J34" s="3">
        <v>3605607.7</v>
      </c>
      <c r="K34" s="3">
        <v>3664654.6</v>
      </c>
      <c r="L34" s="56">
        <v>2207995.6</v>
      </c>
      <c r="M34" s="3">
        <f t="shared" si="0"/>
        <v>61.237821297086761</v>
      </c>
      <c r="N34" s="3">
        <f t="shared" si="3"/>
        <v>60.251124348799479</v>
      </c>
      <c r="O34" s="3">
        <f t="shared" si="1"/>
        <v>92.995782119040314</v>
      </c>
      <c r="P34" s="36">
        <f t="shared" si="4"/>
        <v>402912.30000000005</v>
      </c>
      <c r="Q34" s="36">
        <f>L34/F34*100-100</f>
        <v>22.320980976334994</v>
      </c>
    </row>
    <row r="35" spans="1:17" s="1" customFormat="1" ht="108" x14ac:dyDescent="0.25">
      <c r="A35" s="4" t="s">
        <v>25</v>
      </c>
      <c r="B35" s="5" t="s">
        <v>26</v>
      </c>
      <c r="C35" s="8">
        <v>59769.8</v>
      </c>
      <c r="D35" s="8">
        <v>1181916.3</v>
      </c>
      <c r="E35" s="8">
        <v>1754488.8</v>
      </c>
      <c r="F35" s="27">
        <v>1329260.1000000001</v>
      </c>
      <c r="G35" s="7">
        <f t="shared" si="5"/>
        <v>112.46651729906762</v>
      </c>
      <c r="H35" s="7">
        <f t="shared" si="2"/>
        <v>75.763384753439297</v>
      </c>
      <c r="I35" s="8">
        <v>560834.69999999995</v>
      </c>
      <c r="J35" s="3">
        <v>100366.1</v>
      </c>
      <c r="K35" s="3">
        <v>799982.3</v>
      </c>
      <c r="L35" s="56">
        <v>751075</v>
      </c>
      <c r="M35" s="3">
        <f t="shared" si="0"/>
        <v>748.33534430450118</v>
      </c>
      <c r="N35" s="3">
        <f t="shared" si="3"/>
        <v>93.886452237755762</v>
      </c>
      <c r="O35" s="3">
        <f t="shared" si="1"/>
        <v>133.92092179745657</v>
      </c>
      <c r="P35" s="36">
        <f t="shared" si="4"/>
        <v>-578185.10000000009</v>
      </c>
      <c r="Q35" s="36">
        <f>L35/F35*100-100</f>
        <v>-43.49676184517989</v>
      </c>
    </row>
    <row r="36" spans="1:17" s="1" customFormat="1" ht="35.25" customHeight="1" x14ac:dyDescent="0.25">
      <c r="A36" s="6" t="s">
        <v>55</v>
      </c>
      <c r="B36" s="5" t="s">
        <v>37</v>
      </c>
      <c r="C36" s="8">
        <v>428730.3</v>
      </c>
      <c r="D36" s="8">
        <v>1430858.5</v>
      </c>
      <c r="E36" s="8">
        <v>1729592.6</v>
      </c>
      <c r="F36" s="27">
        <v>1226215.1000000001</v>
      </c>
      <c r="G36" s="7">
        <f t="shared" si="5"/>
        <v>85.697859012613762</v>
      </c>
      <c r="H36" s="7">
        <f t="shared" si="2"/>
        <v>70.896180985048147</v>
      </c>
      <c r="I36" s="8">
        <v>284650.8</v>
      </c>
      <c r="J36" s="3">
        <v>1353127.9</v>
      </c>
      <c r="K36" s="3">
        <v>1353127.9</v>
      </c>
      <c r="L36" s="56">
        <v>1098200.6000000001</v>
      </c>
      <c r="M36" s="3">
        <f t="shared" si="0"/>
        <v>81.160147536681507</v>
      </c>
      <c r="N36" s="3">
        <f t="shared" si="3"/>
        <v>81.160147536681507</v>
      </c>
      <c r="O36" s="3">
        <f t="shared" si="1"/>
        <v>385.80625805372762</v>
      </c>
      <c r="P36" s="36">
        <f t="shared" si="4"/>
        <v>-128014.5</v>
      </c>
      <c r="Q36" s="36">
        <f t="shared" si="6"/>
        <v>-10.439807828169791</v>
      </c>
    </row>
    <row r="37" spans="1:17" s="1" customFormat="1" ht="67.5" x14ac:dyDescent="0.25">
      <c r="A37" s="6" t="s">
        <v>38</v>
      </c>
      <c r="B37" s="5" t="s">
        <v>39</v>
      </c>
      <c r="C37" s="8">
        <v>11037.1</v>
      </c>
      <c r="D37" s="8">
        <v>15247.4</v>
      </c>
      <c r="E37" s="8">
        <v>15247.4</v>
      </c>
      <c r="F37" s="27">
        <v>10119.5</v>
      </c>
      <c r="G37" s="7">
        <f t="shared" si="5"/>
        <v>66.368692367223275</v>
      </c>
      <c r="H37" s="7">
        <f t="shared" si="2"/>
        <v>66.368692367223275</v>
      </c>
      <c r="I37" s="8">
        <v>11043.4</v>
      </c>
      <c r="J37" s="3">
        <v>17951.099999999999</v>
      </c>
      <c r="K37" s="3">
        <v>21505.4</v>
      </c>
      <c r="L37" s="56">
        <v>17264.3</v>
      </c>
      <c r="M37" s="3">
        <f t="shared" si="0"/>
        <v>96.174050615282638</v>
      </c>
      <c r="N37" s="3">
        <f t="shared" si="3"/>
        <v>80.278906693202629</v>
      </c>
      <c r="O37" s="3">
        <f t="shared" si="1"/>
        <v>156.33138345074886</v>
      </c>
      <c r="P37" s="36">
        <f t="shared" si="4"/>
        <v>7144.7999999999993</v>
      </c>
      <c r="Q37" s="36" t="s">
        <v>89</v>
      </c>
    </row>
    <row r="38" spans="1:17" s="1" customFormat="1" ht="35.25" customHeight="1" x14ac:dyDescent="0.25">
      <c r="A38" s="6" t="s">
        <v>52</v>
      </c>
      <c r="B38" s="5" t="s">
        <v>62</v>
      </c>
      <c r="C38" s="8">
        <v>716665.8</v>
      </c>
      <c r="D38" s="8">
        <v>457509.1</v>
      </c>
      <c r="E38" s="8">
        <v>487577.1</v>
      </c>
      <c r="F38" s="27">
        <v>232905</v>
      </c>
      <c r="G38" s="7">
        <f t="shared" si="5"/>
        <v>50.907184141255335</v>
      </c>
      <c r="H38" s="7">
        <f t="shared" si="2"/>
        <v>47.767829949355708</v>
      </c>
      <c r="I38" s="8">
        <v>427657.3</v>
      </c>
      <c r="J38" s="3">
        <v>491845.6</v>
      </c>
      <c r="K38" s="3">
        <v>512935.8</v>
      </c>
      <c r="L38" s="56">
        <v>303680.59999999998</v>
      </c>
      <c r="M38" s="3">
        <f t="shared" si="0"/>
        <v>61.743075469212286</v>
      </c>
      <c r="N38" s="3">
        <f t="shared" si="3"/>
        <v>59.204407257204508</v>
      </c>
      <c r="O38" s="3">
        <f t="shared" si="1"/>
        <v>71.010269203869541</v>
      </c>
      <c r="P38" s="36">
        <f t="shared" si="4"/>
        <v>70775.599999999977</v>
      </c>
      <c r="Q38" s="36">
        <f>L38/F38*100-100</f>
        <v>30.388184023528908</v>
      </c>
    </row>
    <row r="39" spans="1:17" s="1" customFormat="1" ht="46.5" customHeight="1" x14ac:dyDescent="0.25">
      <c r="A39" s="6" t="s">
        <v>57</v>
      </c>
      <c r="B39" s="5" t="s">
        <v>56</v>
      </c>
      <c r="C39" s="8">
        <v>9685636.6999999993</v>
      </c>
      <c r="D39" s="8">
        <v>12910036.1</v>
      </c>
      <c r="E39" s="8">
        <v>14667177.300000001</v>
      </c>
      <c r="F39" s="27">
        <v>6533959.5</v>
      </c>
      <c r="G39" s="7">
        <f t="shared" si="5"/>
        <v>50.611473503160852</v>
      </c>
      <c r="H39" s="7">
        <f t="shared" si="2"/>
        <v>44.548172878499258</v>
      </c>
      <c r="I39" s="8">
        <v>9734806.4000000004</v>
      </c>
      <c r="J39" s="3">
        <v>15690003.5</v>
      </c>
      <c r="K39" s="3">
        <v>15757672.1</v>
      </c>
      <c r="L39" s="56">
        <v>9671818.8000000007</v>
      </c>
      <c r="M39" s="3">
        <f t="shared" si="0"/>
        <v>61.643190838039018</v>
      </c>
      <c r="N39" s="3">
        <f>L39/K39*100</f>
        <v>61.378474806567404</v>
      </c>
      <c r="O39" s="3">
        <f t="shared" si="1"/>
        <v>99.352965047152864</v>
      </c>
      <c r="P39" s="36">
        <f t="shared" si="4"/>
        <v>3137859.3000000007</v>
      </c>
      <c r="Q39" s="36">
        <f>L39/F39*100-100</f>
        <v>48.023855978905317</v>
      </c>
    </row>
    <row r="40" spans="1:17" s="1" customFormat="1" ht="84" customHeight="1" x14ac:dyDescent="0.25">
      <c r="A40" s="6" t="s">
        <v>63</v>
      </c>
      <c r="B40" s="5" t="s">
        <v>66</v>
      </c>
      <c r="C40" s="8">
        <v>0</v>
      </c>
      <c r="D40" s="8">
        <v>101834.2</v>
      </c>
      <c r="E40" s="8">
        <v>101834.2</v>
      </c>
      <c r="F40" s="27">
        <v>82271.8</v>
      </c>
      <c r="G40" s="7">
        <f t="shared" si="5"/>
        <v>80.789950723823637</v>
      </c>
      <c r="H40" s="7">
        <f t="shared" si="2"/>
        <v>80.789950723823637</v>
      </c>
      <c r="I40" s="8">
        <v>70415.3</v>
      </c>
      <c r="J40" s="3">
        <v>134789</v>
      </c>
      <c r="K40" s="3">
        <v>165996.5</v>
      </c>
      <c r="L40" s="56">
        <v>138654.79999999999</v>
      </c>
      <c r="M40" s="3">
        <f t="shared" si="0"/>
        <v>102.86803819302762</v>
      </c>
      <c r="N40" s="3">
        <f t="shared" si="3"/>
        <v>83.528749100131634</v>
      </c>
      <c r="O40" s="3">
        <f t="shared" si="1"/>
        <v>196.91004653818132</v>
      </c>
      <c r="P40" s="36">
        <f t="shared" si="4"/>
        <v>56382.999999999985</v>
      </c>
      <c r="Q40" s="36" t="s">
        <v>89</v>
      </c>
    </row>
    <row r="41" spans="1:17" s="1" customFormat="1" ht="46.5" customHeight="1" x14ac:dyDescent="0.25">
      <c r="A41" s="6" t="s">
        <v>64</v>
      </c>
      <c r="B41" s="5" t="s">
        <v>67</v>
      </c>
      <c r="C41" s="8">
        <v>0</v>
      </c>
      <c r="D41" s="8">
        <v>3079836.9</v>
      </c>
      <c r="E41" s="8">
        <v>3050274.8</v>
      </c>
      <c r="F41" s="27">
        <v>2867167.9</v>
      </c>
      <c r="G41" s="7">
        <f t="shared" si="5"/>
        <v>93.094796675759028</v>
      </c>
      <c r="H41" s="7">
        <f t="shared" si="2"/>
        <v>93.997035939188166</v>
      </c>
      <c r="I41" s="8">
        <v>3079836.9</v>
      </c>
      <c r="J41" s="3">
        <v>696659</v>
      </c>
      <c r="K41" s="3">
        <v>696659</v>
      </c>
      <c r="L41" s="56">
        <v>130796.56</v>
      </c>
      <c r="M41" s="3">
        <f t="shared" si="0"/>
        <v>18.774832450309262</v>
      </c>
      <c r="N41" s="3">
        <f>L41/K41*100</f>
        <v>18.774832450309262</v>
      </c>
      <c r="O41" s="3">
        <f t="shared" si="1"/>
        <v>4.2468664493239885</v>
      </c>
      <c r="P41" s="36">
        <f>L41-F41</f>
        <v>-2736371.34</v>
      </c>
      <c r="Q41" s="36">
        <f>L41/F41*100-100</f>
        <v>-95.438126940525521</v>
      </c>
    </row>
    <row r="42" spans="1:17" s="1" customFormat="1" ht="58.5" customHeight="1" x14ac:dyDescent="0.25">
      <c r="A42" s="6" t="s">
        <v>65</v>
      </c>
      <c r="B42" s="5" t="s">
        <v>68</v>
      </c>
      <c r="C42" s="8">
        <v>0</v>
      </c>
      <c r="D42" s="8">
        <v>19015.400000000001</v>
      </c>
      <c r="E42" s="8">
        <v>97515.4</v>
      </c>
      <c r="F42" s="27">
        <v>16174.2</v>
      </c>
      <c r="G42" s="7">
        <f t="shared" si="5"/>
        <v>85.058426328134047</v>
      </c>
      <c r="H42" s="7">
        <f t="shared" si="2"/>
        <v>16.586303291582666</v>
      </c>
      <c r="I42" s="8">
        <v>19015.400000000001</v>
      </c>
      <c r="J42" s="3">
        <v>0</v>
      </c>
      <c r="K42" s="3">
        <v>0</v>
      </c>
      <c r="L42" s="56">
        <v>0</v>
      </c>
      <c r="M42" s="3" t="s">
        <v>84</v>
      </c>
      <c r="N42" s="3" t="s">
        <v>84</v>
      </c>
      <c r="O42" s="3">
        <f t="shared" si="1"/>
        <v>0</v>
      </c>
      <c r="P42" s="36">
        <f t="shared" si="4"/>
        <v>-16174.2</v>
      </c>
      <c r="Q42" s="36">
        <f t="shared" si="6"/>
        <v>-100</v>
      </c>
    </row>
    <row r="43" spans="1:17" s="12" customFormat="1" x14ac:dyDescent="0.25">
      <c r="A43" s="37" t="s">
        <v>28</v>
      </c>
      <c r="B43" s="38"/>
      <c r="C43" s="39">
        <f>SUM(C11:C39)</f>
        <v>92932037.900000006</v>
      </c>
      <c r="D43" s="39">
        <f t="shared" ref="D43" si="8">SUM(D11:D42)</f>
        <v>111390194.80000001</v>
      </c>
      <c r="E43" s="39">
        <f>SUM(E11:E42)</f>
        <v>116909239.30000001</v>
      </c>
      <c r="F43" s="40">
        <f>SUM(F11:F42)</f>
        <v>77700841.500000015</v>
      </c>
      <c r="G43" s="39">
        <f t="shared" si="5"/>
        <v>69.755548627517086</v>
      </c>
      <c r="H43" s="39">
        <f>F43/E43*100</f>
        <v>66.462532786320168</v>
      </c>
      <c r="I43" s="39">
        <f>SUM(I11:I42)</f>
        <v>91556938</v>
      </c>
      <c r="J43" s="39">
        <f t="shared" ref="J43" si="9">SUM(J11:J42)</f>
        <v>125608610.8</v>
      </c>
      <c r="K43" s="35">
        <f>SUM(K11:K42)</f>
        <v>129840829.2</v>
      </c>
      <c r="L43" s="57">
        <f>SUM(L11:L42)</f>
        <v>84097489.159999996</v>
      </c>
      <c r="M43" s="35">
        <f>L43/J43*100</f>
        <v>66.952009599010708</v>
      </c>
      <c r="N43" s="35">
        <f>L43/K43*100</f>
        <v>64.76967967484299</v>
      </c>
      <c r="O43" s="35">
        <f t="shared" si="1"/>
        <v>91.852666763495293</v>
      </c>
      <c r="P43" s="34">
        <f>L43-F43</f>
        <v>6396647.6599999815</v>
      </c>
      <c r="Q43" s="53">
        <f>L43/F43*100-100</f>
        <v>8.2324046130182182</v>
      </c>
    </row>
    <row r="44" spans="1:17" s="13" customFormat="1" ht="32.25" customHeight="1" x14ac:dyDescent="0.25">
      <c r="A44" s="41" t="s">
        <v>9</v>
      </c>
      <c r="B44" s="42" t="s">
        <v>27</v>
      </c>
      <c r="C44" s="43">
        <v>0</v>
      </c>
      <c r="D44" s="43">
        <v>9596340.5</v>
      </c>
      <c r="E44" s="43">
        <v>9485025.8000000007</v>
      </c>
      <c r="F44" s="44">
        <v>4007261.4</v>
      </c>
      <c r="G44" s="43">
        <f t="shared" si="5"/>
        <v>41.758224398144272</v>
      </c>
      <c r="H44" s="43">
        <f t="shared" si="2"/>
        <v>42.248292039437565</v>
      </c>
      <c r="I44" s="45">
        <v>0</v>
      </c>
      <c r="J44" s="50">
        <v>11443908.6</v>
      </c>
      <c r="K44" s="50">
        <v>9478375.5999999996</v>
      </c>
      <c r="L44" s="58">
        <v>6047022.46</v>
      </c>
      <c r="M44" s="50">
        <f t="shared" si="0"/>
        <v>52.840534395739581</v>
      </c>
      <c r="N44" s="50">
        <f t="shared" si="3"/>
        <v>63.798088566990316</v>
      </c>
      <c r="O44" s="35" t="s">
        <v>30</v>
      </c>
      <c r="P44" s="51">
        <f t="shared" si="4"/>
        <v>2039761.06</v>
      </c>
      <c r="Q44" s="36">
        <f>L44/F44*100-100</f>
        <v>50.901622240066501</v>
      </c>
    </row>
    <row r="45" spans="1:17" s="19" customFormat="1" ht="27" customHeight="1" x14ac:dyDescent="0.25">
      <c r="A45" s="14" t="s">
        <v>10</v>
      </c>
      <c r="B45" s="15"/>
      <c r="C45" s="9">
        <f>C43+C44</f>
        <v>92932037.900000006</v>
      </c>
      <c r="D45" s="9">
        <f>SUM(D43:D44)</f>
        <v>120986535.30000001</v>
      </c>
      <c r="E45" s="9">
        <f>E43+E44</f>
        <v>126394265.10000001</v>
      </c>
      <c r="F45" s="29">
        <f>F43+F44</f>
        <v>81708102.900000021</v>
      </c>
      <c r="G45" s="21">
        <f t="shared" si="5"/>
        <v>67.534872948791687</v>
      </c>
      <c r="H45" s="21">
        <f t="shared" si="2"/>
        <v>64.64541950171126</v>
      </c>
      <c r="I45" s="9">
        <f>I43+I44</f>
        <v>91556938</v>
      </c>
      <c r="J45" s="22">
        <f>SUM(J43:J44)</f>
        <v>137052519.40000001</v>
      </c>
      <c r="K45" s="22">
        <f>K43+K44</f>
        <v>139319204.80000001</v>
      </c>
      <c r="L45" s="59">
        <f>L43+L44</f>
        <v>90144511.61999999</v>
      </c>
      <c r="M45" s="22">
        <f t="shared" si="0"/>
        <v>65.773699027673615</v>
      </c>
      <c r="N45" s="22">
        <f>L45/K45*100</f>
        <v>64.703578913910064</v>
      </c>
      <c r="O45" s="35">
        <f t="shared" ref="O45" si="10">L45/I45*100</f>
        <v>98.457324577630573</v>
      </c>
      <c r="P45" s="33">
        <f t="shared" si="4"/>
        <v>8436408.719999969</v>
      </c>
      <c r="Q45" s="54">
        <f>L45/F45*100-100</f>
        <v>10.325057638806072</v>
      </c>
    </row>
    <row r="46" spans="1:17" x14ac:dyDescent="0.25">
      <c r="P46" s="31"/>
      <c r="Q46" s="31"/>
    </row>
    <row r="47" spans="1:17" x14ac:dyDescent="0.25">
      <c r="A47" s="2" t="s">
        <v>34</v>
      </c>
      <c r="P47" s="32"/>
      <c r="Q47" s="32"/>
    </row>
    <row r="48" spans="1:17" s="25" customFormat="1" ht="26.25" customHeight="1" x14ac:dyDescent="0.25">
      <c r="A48" s="49" t="s">
        <v>79</v>
      </c>
      <c r="B48" s="49"/>
      <c r="C48" s="49"/>
      <c r="D48" s="49"/>
      <c r="E48" s="49"/>
      <c r="F48" s="49"/>
      <c r="G48" s="49"/>
      <c r="H48" s="49"/>
      <c r="I48" s="49"/>
      <c r="N48" s="26"/>
    </row>
    <row r="49" spans="1:14" s="25" customFormat="1" ht="24" customHeight="1" x14ac:dyDescent="0.25">
      <c r="A49" s="61" t="s">
        <v>90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N49" s="26"/>
    </row>
  </sheetData>
  <mergeCells count="21">
    <mergeCell ref="P7:Q8"/>
    <mergeCell ref="A5:Q5"/>
    <mergeCell ref="L4:O4"/>
    <mergeCell ref="P6:Q6"/>
    <mergeCell ref="M3:Q3"/>
    <mergeCell ref="M2:Q2"/>
    <mergeCell ref="A49:K49"/>
    <mergeCell ref="A7:A9"/>
    <mergeCell ref="B7:B9"/>
    <mergeCell ref="F8:F9"/>
    <mergeCell ref="D8:D9"/>
    <mergeCell ref="C8:C9"/>
    <mergeCell ref="C7:H7"/>
    <mergeCell ref="G8:H8"/>
    <mergeCell ref="I7:O7"/>
    <mergeCell ref="I8:I9"/>
    <mergeCell ref="M8:O8"/>
    <mergeCell ref="E8:E9"/>
    <mergeCell ref="K8:K9"/>
    <mergeCell ref="J8:J9"/>
    <mergeCell ref="L8:L9"/>
  </mergeCells>
  <pageMargins left="0.19685039370078741" right="0.23622047244094491" top="0.55118110236220474" bottom="0.39370078740157483" header="0" footer="0.11811023622047245"/>
  <pageSetup paperSize="9" scale="80" fitToHeight="0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vrv</dc:creator>
  <cp:lastModifiedBy>Елена Валентиновна Татаринова</cp:lastModifiedBy>
  <cp:lastPrinted>2024-12-10T06:33:23Z</cp:lastPrinted>
  <dcterms:created xsi:type="dcterms:W3CDTF">2014-10-31T01:57:41Z</dcterms:created>
  <dcterms:modified xsi:type="dcterms:W3CDTF">2024-12-11T00:55:04Z</dcterms:modified>
</cp:coreProperties>
</file>