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Почта Горковенко Э.С\МКСО\2024\"/>
    </mc:Choice>
  </mc:AlternateContent>
  <xr:revisionPtr revIDLastSave="0" documentId="13_ncr:1_{2753D90D-FF71-4A91-B627-AC7CDE7BED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4" i="1" l="1"/>
  <c r="F51" i="1"/>
  <c r="F50" i="1"/>
  <c r="F48" i="1"/>
  <c r="F47" i="1"/>
  <c r="F46" i="1"/>
  <c r="F45" i="1"/>
  <c r="F44" i="1"/>
  <c r="F43" i="1"/>
  <c r="F41" i="1"/>
  <c r="F40" i="1"/>
  <c r="F39" i="1"/>
  <c r="F38" i="1"/>
  <c r="F22" i="1"/>
  <c r="F21" i="1"/>
  <c r="F20" i="1"/>
  <c r="F19" i="1"/>
  <c r="F17" i="1"/>
  <c r="F14" i="1"/>
  <c r="F13" i="1"/>
  <c r="F111" i="1"/>
  <c r="F110" i="1"/>
  <c r="E8" i="1"/>
  <c r="E145" i="1"/>
  <c r="E144" i="1"/>
  <c r="E143" i="1"/>
  <c r="E142" i="1"/>
  <c r="E141" i="1"/>
  <c r="E140" i="1"/>
  <c r="E138" i="1"/>
  <c r="E137" i="1"/>
  <c r="E136" i="1"/>
  <c r="E135" i="1"/>
  <c r="E131" i="1"/>
  <c r="E132" i="1"/>
  <c r="E133" i="1"/>
  <c r="E134" i="1"/>
  <c r="E130" i="1"/>
  <c r="E129" i="1"/>
  <c r="E127" i="1"/>
  <c r="E128" i="1"/>
  <c r="E126" i="1"/>
  <c r="E121" i="1"/>
  <c r="E122" i="1"/>
  <c r="E123" i="1"/>
  <c r="E124" i="1"/>
  <c r="E120" i="1"/>
  <c r="E117" i="1"/>
  <c r="E118" i="1"/>
  <c r="E116" i="1"/>
  <c r="E114" i="1"/>
  <c r="E113" i="1"/>
  <c r="E111" i="1"/>
  <c r="E110" i="1"/>
  <c r="E108" i="1"/>
  <c r="E107" i="1"/>
  <c r="E105" i="1"/>
  <c r="E104" i="1"/>
  <c r="F98" i="1"/>
  <c r="E96" i="1"/>
  <c r="E97" i="1"/>
  <c r="E98" i="1"/>
  <c r="E95" i="1"/>
  <c r="E91" i="1"/>
  <c r="E92" i="1"/>
  <c r="E93" i="1"/>
  <c r="E90" i="1"/>
  <c r="E87" i="1"/>
  <c r="E88" i="1"/>
  <c r="E86" i="1"/>
  <c r="E84" i="1"/>
  <c r="E83" i="1"/>
  <c r="E80" i="1"/>
  <c r="E81" i="1"/>
  <c r="E82" i="1"/>
  <c r="E79" i="1"/>
  <c r="F93" i="1"/>
  <c r="F92" i="1"/>
  <c r="F91" i="1"/>
  <c r="F90" i="1"/>
  <c r="F88" i="1"/>
  <c r="F87" i="1"/>
  <c r="F86" i="1"/>
  <c r="F84" i="1"/>
  <c r="F83" i="1"/>
  <c r="F82" i="1"/>
  <c r="F81" i="1"/>
  <c r="F80" i="1" l="1"/>
  <c r="F79" i="1"/>
  <c r="F76" i="1"/>
  <c r="F75" i="1"/>
  <c r="F72" i="1"/>
  <c r="F70" i="1"/>
  <c r="F69" i="1"/>
  <c r="F67" i="1"/>
  <c r="F66" i="1"/>
  <c r="F61" i="1"/>
  <c r="F63" i="1"/>
  <c r="F60" i="1"/>
  <c r="F58" i="1"/>
  <c r="F57" i="1"/>
  <c r="F55" i="1"/>
  <c r="F54" i="1"/>
  <c r="F26" i="1"/>
  <c r="F12" i="1"/>
  <c r="F10" i="1"/>
  <c r="E6" i="1"/>
  <c r="F149" i="1"/>
  <c r="F150" i="1"/>
  <c r="F152" i="1"/>
  <c r="F153" i="1"/>
  <c r="F154" i="1"/>
  <c r="F155" i="1"/>
  <c r="F156" i="1"/>
  <c r="F148" i="1"/>
  <c r="F104" i="1"/>
  <c r="F105" i="1"/>
  <c r="F107" i="1"/>
  <c r="F108" i="1"/>
  <c r="F113" i="1"/>
  <c r="F116" i="1"/>
  <c r="F117" i="1"/>
  <c r="F118" i="1"/>
  <c r="F120" i="1"/>
  <c r="F122" i="1"/>
  <c r="F126" i="1"/>
  <c r="F127" i="1"/>
  <c r="F128" i="1"/>
  <c r="F129" i="1"/>
  <c r="F130" i="1"/>
  <c r="F133" i="1"/>
  <c r="F134" i="1"/>
  <c r="F135" i="1"/>
  <c r="F138" i="1"/>
  <c r="F142" i="1"/>
  <c r="F11" i="1"/>
  <c r="F23" i="1"/>
  <c r="F24" i="1"/>
  <c r="F29" i="1"/>
  <c r="F31" i="1"/>
  <c r="F32" i="1"/>
  <c r="F33" i="1"/>
  <c r="F36" i="1"/>
  <c r="F37" i="1"/>
  <c r="D78" i="1"/>
  <c r="D51" i="1"/>
  <c r="E51" i="1" s="1"/>
  <c r="C45" i="1"/>
  <c r="D45" i="1"/>
  <c r="C25" i="1"/>
  <c r="D25" i="1"/>
  <c r="D20" i="1" s="1"/>
  <c r="D21" i="1"/>
  <c r="E21" i="1" s="1"/>
  <c r="C13" i="1"/>
  <c r="D13" i="1"/>
  <c r="C9" i="1"/>
  <c r="D9" i="1"/>
  <c r="E54" i="1"/>
  <c r="E44" i="1"/>
  <c r="E46" i="1"/>
  <c r="E47" i="1"/>
  <c r="E48" i="1"/>
  <c r="E55" i="1"/>
  <c r="E57" i="1"/>
  <c r="E58" i="1"/>
  <c r="E60" i="1"/>
  <c r="E61" i="1"/>
  <c r="E63" i="1"/>
  <c r="E64" i="1"/>
  <c r="E66" i="1"/>
  <c r="E67" i="1"/>
  <c r="E69" i="1"/>
  <c r="E70" i="1"/>
  <c r="E72" i="1"/>
  <c r="E73" i="1"/>
  <c r="E75" i="1"/>
  <c r="E76" i="1"/>
  <c r="E43" i="1"/>
  <c r="E23" i="1"/>
  <c r="E24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22" i="1"/>
  <c r="E19" i="1"/>
  <c r="E15" i="1"/>
  <c r="E16" i="1"/>
  <c r="E17" i="1"/>
  <c r="E18" i="1"/>
  <c r="E14" i="1"/>
  <c r="E11" i="1"/>
  <c r="E12" i="1"/>
  <c r="E10" i="1"/>
  <c r="C125" i="1"/>
  <c r="D125" i="1"/>
  <c r="E125" i="1" s="1"/>
  <c r="C119" i="1"/>
  <c r="D119" i="1"/>
  <c r="C115" i="1"/>
  <c r="D115" i="1"/>
  <c r="C102" i="1"/>
  <c r="C101" i="1"/>
  <c r="D102" i="1"/>
  <c r="D101" i="1"/>
  <c r="C94" i="1"/>
  <c r="D94" i="1"/>
  <c r="C89" i="1"/>
  <c r="D89" i="1"/>
  <c r="C85" i="1"/>
  <c r="D85" i="1"/>
  <c r="C78" i="1"/>
  <c r="D50" i="1"/>
  <c r="C50" i="1"/>
  <c r="F9" i="1" l="1"/>
  <c r="E102" i="1"/>
  <c r="F78" i="1"/>
  <c r="E119" i="1"/>
  <c r="E45" i="1"/>
  <c r="F85" i="1"/>
  <c r="E85" i="1"/>
  <c r="E9" i="1"/>
  <c r="F125" i="1"/>
  <c r="E94" i="1"/>
  <c r="E50" i="1"/>
  <c r="F89" i="1"/>
  <c r="E89" i="1"/>
  <c r="E101" i="1"/>
  <c r="F115" i="1"/>
  <c r="E115" i="1"/>
  <c r="F101" i="1"/>
  <c r="F25" i="1"/>
  <c r="F119" i="1"/>
  <c r="E78" i="1"/>
  <c r="D8" i="1"/>
  <c r="E25" i="1"/>
  <c r="E20" i="1"/>
  <c r="E13" i="1"/>
  <c r="F8" i="1" l="1"/>
</calcChain>
</file>

<file path=xl/sharedStrings.xml><?xml version="1.0" encoding="utf-8"?>
<sst xmlns="http://schemas.openxmlformats.org/spreadsheetml/2006/main" count="293" uniqueCount="234">
  <si>
    <r>
      <rPr>
        <b/>
        <sz val="8"/>
        <rFont val="Times New Roman"/>
        <family val="1"/>
      </rPr>
      <t>№ п/п</t>
    </r>
  </si>
  <si>
    <r>
      <rPr>
        <sz val="7.5"/>
        <rFont val="Times New Roman"/>
        <family val="1"/>
      </rPr>
      <t>*Примечание: К мероприятиям по профессиональному развитию относятся: профессиональная переподготовка и повышение квалификации, обучающие мероприятия (семинары, тренинги, мастер-классы и др.), мероприятия по обмену опытом (совещания, "круглые столы", конференции, стажировки, наставничество и др.).</t>
    </r>
  </si>
  <si>
    <t>Основные показатели деятельности контрольно-счетноых органов муниципальных образований Забайкальского края за 2023-2024 годы</t>
  </si>
  <si>
    <t>х</t>
  </si>
  <si>
    <t>x</t>
  </si>
  <si>
    <t>1. Правовой статус контрольно-счетного органа, численность и профессиональная подготовка сотрудников</t>
  </si>
  <si>
    <t>1.1</t>
  </si>
  <si>
    <t>Юридическое лицо в структуре органов местного самоуправления (+/-)</t>
  </si>
  <si>
    <t>1.2</t>
  </si>
  <si>
    <t>КСО в структуре представительного органа муниципального образования (+/-)</t>
  </si>
  <si>
    <t>1.3</t>
  </si>
  <si>
    <t>Штатная численность сотрудников КСО  (ед.), в том числе замещающих:</t>
  </si>
  <si>
    <t>1.3.1</t>
  </si>
  <si>
    <t>муниципальная должность:</t>
  </si>
  <si>
    <t>председатель</t>
  </si>
  <si>
    <t>заместитель председателя</t>
  </si>
  <si>
    <t>аудитор</t>
  </si>
  <si>
    <t>1.3.2</t>
  </si>
  <si>
    <t>должность муниципальной службы:</t>
  </si>
  <si>
    <t>инспектор</t>
  </si>
  <si>
    <t>иные должности муниципальной службы</t>
  </si>
  <si>
    <t>1.3.3</t>
  </si>
  <si>
    <t>1.4</t>
  </si>
  <si>
    <t>Фактическая численность сотрудников КСО (чел.), в том числе замещающих:</t>
  </si>
  <si>
    <t>1.4.1</t>
  </si>
  <si>
    <t>1.4.2</t>
  </si>
  <si>
    <t>1.4.3</t>
  </si>
  <si>
    <t>1.5</t>
  </si>
  <si>
    <t>Состав сотрудников КСО по наличию образования (чел.):</t>
  </si>
  <si>
    <t>1.5.1</t>
  </si>
  <si>
    <t>высшее профессиональное образование</t>
  </si>
  <si>
    <t>1.5.2</t>
  </si>
  <si>
    <t>среднее профессиональное образование</t>
  </si>
  <si>
    <t>1.6</t>
  </si>
  <si>
    <t>Структура профессионального образования сотрудников КСО (ед.):</t>
  </si>
  <si>
    <t>1.6.1</t>
  </si>
  <si>
    <t>экономическое</t>
  </si>
  <si>
    <t>1.6.2</t>
  </si>
  <si>
    <t>юридическое</t>
  </si>
  <si>
    <t>1.6.3</t>
  </si>
  <si>
    <t>управление</t>
  </si>
  <si>
    <t>1.6.4</t>
  </si>
  <si>
    <t>иное</t>
  </si>
  <si>
    <t>1.7</t>
  </si>
  <si>
    <t>1.7.1</t>
  </si>
  <si>
    <t>2. Контрольная деятельность</t>
  </si>
  <si>
    <t>2.1</t>
  </si>
  <si>
    <t>Количество проведенных контрольных мероприятий (ед.)</t>
  </si>
  <si>
    <t>2.2</t>
  </si>
  <si>
    <t>Количество объектов, охваченных при проведении контрольных мероприятий (ед.)</t>
  </si>
  <si>
    <t>2.3</t>
  </si>
  <si>
    <t>Объем проверенных средств, всего, млн. руб., в том числе:</t>
  </si>
  <si>
    <t>2.3.1</t>
  </si>
  <si>
    <t>бюджетных средств, млн. руб.</t>
  </si>
  <si>
    <t>2.3.2</t>
  </si>
  <si>
    <t>других средств, млн. руб.</t>
  </si>
  <si>
    <t>2.4</t>
  </si>
  <si>
    <t>Количество актов составленных по результатам контрольных мероприятий (ед.)</t>
  </si>
  <si>
    <t>2.5</t>
  </si>
  <si>
    <t>Выявлено нарушений при проведении контрольных мероприятий, всего:</t>
  </si>
  <si>
    <t>количество нарушений (ед.)</t>
  </si>
  <si>
    <t>сумма финансовых нарушений, млн. руб.</t>
  </si>
  <si>
    <t>1 609,5</t>
  </si>
  <si>
    <t>в том числе:</t>
  </si>
  <si>
    <t>2.5.1</t>
  </si>
  <si>
    <t>нецелевое использование бюджетных средств:</t>
  </si>
  <si>
    <t>2.5.2</t>
  </si>
  <si>
    <t>неэффективное использование бюджетных средств:</t>
  </si>
  <si>
    <t>2.5.3</t>
  </si>
  <si>
    <t>в ходе формирования бюджета:</t>
  </si>
  <si>
    <t>2.5.4</t>
  </si>
  <si>
    <t>в ходе исполнения бюджета, всего:</t>
  </si>
  <si>
    <t>2.5.5</t>
  </si>
  <si>
    <t>нарушения в ведении бухгалтерского учета и отчетности:</t>
  </si>
  <si>
    <t>1 162</t>
  </si>
  <si>
    <t>2.5.6</t>
  </si>
  <si>
    <t>в 2,4 раз</t>
  </si>
  <si>
    <t>2.5.7</t>
  </si>
  <si>
    <t>нарушения при осуществлении государственных (муниципальных) закупок:</t>
  </si>
  <si>
    <t>2.5.8</t>
  </si>
  <si>
    <t>иные нарушения:</t>
  </si>
  <si>
    <t>3. Экспертно-аналитическая деятельность</t>
  </si>
  <si>
    <t>3.1</t>
  </si>
  <si>
    <t>3.1.1</t>
  </si>
  <si>
    <t>3.1.2</t>
  </si>
  <si>
    <t>подготовлено заключений на годовой отчет об исполнении бюджета</t>
  </si>
  <si>
    <t>подготовлено заключений по результатам иных экспертных мероприятий</t>
  </si>
  <si>
    <t>3.1.3</t>
  </si>
  <si>
    <t>подготовлено аналитических записок</t>
  </si>
  <si>
    <t>3.2</t>
  </si>
  <si>
    <t>3.3</t>
  </si>
  <si>
    <t>3.4</t>
  </si>
  <si>
    <t>3.4.1</t>
  </si>
  <si>
    <t>3.4.2</t>
  </si>
  <si>
    <t>подготовлено заключений по экспертизе муниципальных программ (ед.)</t>
  </si>
  <si>
    <t>3.4.3</t>
  </si>
  <si>
    <t>подготовлено заключений по экспертизе иных нормативных правовых актов (ед.)</t>
  </si>
  <si>
    <t>Проведено контрольных и экспертно-аналитических мероприятий по поручениям, предложениям, запросам и обращениям, всего (ед.), в том числе на основании:</t>
  </si>
  <si>
    <t>4.1</t>
  </si>
  <si>
    <t>поручений представительного органа муниципального образования</t>
  </si>
  <si>
    <t>4.2</t>
  </si>
  <si>
    <t>предложений и запросов главы муниципального образования</t>
  </si>
  <si>
    <t>4.3</t>
  </si>
  <si>
    <t>обращений правоохранительных органов</t>
  </si>
  <si>
    <t>4.4</t>
  </si>
  <si>
    <t>обращений физических (юридических) лиц</t>
  </si>
  <si>
    <t>5.1</t>
  </si>
  <si>
    <t>со Счетной палатой РФ</t>
  </si>
  <si>
    <t>5.2</t>
  </si>
  <si>
    <t>с Контрольно-счетной палатой Забайкальского края</t>
  </si>
  <si>
    <t>5.3</t>
  </si>
  <si>
    <t>с контрольно-счетными органами муниципальных образований</t>
  </si>
  <si>
    <t>5.4</t>
  </si>
  <si>
    <t>с иными органами</t>
  </si>
  <si>
    <t>6.1</t>
  </si>
  <si>
    <t>Устранено выявленных нарушений, из них:</t>
  </si>
  <si>
    <t>количество (ед.)</t>
  </si>
  <si>
    <t>сумма (млн.рублей)</t>
  </si>
  <si>
    <t>6.1.1</t>
  </si>
  <si>
    <t>обеспечен возврат средств в бюджеты всех уровней бюджетной системы</t>
  </si>
  <si>
    <t>6.1.2</t>
  </si>
  <si>
    <t>восстановлено на лицевые счета, в кассы учреждений</t>
  </si>
  <si>
    <t>6.1.3</t>
  </si>
  <si>
    <t>количество (ед).</t>
  </si>
  <si>
    <t>6.1.4</t>
  </si>
  <si>
    <t>6.2</t>
  </si>
  <si>
    <t>Направлено представлений всего (ед.), в том числе:</t>
  </si>
  <si>
    <t>6.2.1</t>
  </si>
  <si>
    <t>количество представлений, выполненных в установленные сроки</t>
  </si>
  <si>
    <t>6.2.2</t>
  </si>
  <si>
    <t>количество представлений, сроки выполнения которых не наступил</t>
  </si>
  <si>
    <t>6.2.3</t>
  </si>
  <si>
    <t>количество представлений, не выполненных и выполненных не полностью</t>
  </si>
  <si>
    <t>6.3</t>
  </si>
  <si>
    <t>Направлено предписаний всего (ед.), в том числе:</t>
  </si>
  <si>
    <t>6.3.1</t>
  </si>
  <si>
    <t>количество предписаний, выполненных в установленные сроки</t>
  </si>
  <si>
    <t>6.3.2</t>
  </si>
  <si>
    <t>количество предписаний, сроки выполнения которых не наступил</t>
  </si>
  <si>
    <t>6.3.3</t>
  </si>
  <si>
    <t>количество предписаний, не выполненных и выполненных не полностью</t>
  </si>
  <si>
    <t>6.4</t>
  </si>
  <si>
    <t>Направлено уведомлений о применении бюджетных мер принуждения (ед.)</t>
  </si>
  <si>
    <t>6.5</t>
  </si>
  <si>
    <t>6.6</t>
  </si>
  <si>
    <t>Направлено материалов в органы государственной власти и органы местного самоуправления  по результатам контрольных и экспертно-аналитических мероприятий, всего (ед.), в том числе:</t>
  </si>
  <si>
    <t>6.6.1</t>
  </si>
  <si>
    <t>отчеты по результатам контрольных мероприятий</t>
  </si>
  <si>
    <t>6.6.2</t>
  </si>
  <si>
    <t>информационные письма</t>
  </si>
  <si>
    <t>6.6.3</t>
  </si>
  <si>
    <t>6.7</t>
  </si>
  <si>
    <t>6.7.1</t>
  </si>
  <si>
    <t>принято решений о возбуждении уголовного дела</t>
  </si>
  <si>
    <t>6.7.2</t>
  </si>
  <si>
    <t>принято решений об отказе в возбуждении уголовного дела</t>
  </si>
  <si>
    <t>6.7.3</t>
  </si>
  <si>
    <t>принято решений о прекращении уголовного дела</t>
  </si>
  <si>
    <t>6.7.4</t>
  </si>
  <si>
    <t>возбуждено дело об административном правонарушении</t>
  </si>
  <si>
    <t>6.7.5</t>
  </si>
  <si>
    <t>6.8</t>
  </si>
  <si>
    <t>6.8.1</t>
  </si>
  <si>
    <t>6.8.2</t>
  </si>
  <si>
    <t>назначен административный штраф (тыс. руб.)</t>
  </si>
  <si>
    <t>6.9</t>
  </si>
  <si>
    <t>6.10</t>
  </si>
  <si>
    <t>6.10.1</t>
  </si>
  <si>
    <t>количество должностных лиц</t>
  </si>
  <si>
    <t>6.10.2</t>
  </si>
  <si>
    <t>количество юридических лиц</t>
  </si>
  <si>
    <t>6.11</t>
  </si>
  <si>
    <t>Привлечено должностных лиц к дисциплинарной ответственности (чел.)</t>
  </si>
  <si>
    <t>7.1</t>
  </si>
  <si>
    <t>Информационное присутствие:</t>
  </si>
  <si>
    <t>7.1.1</t>
  </si>
  <si>
    <t>количество публикаций и сообщений в СМИ, отражающих деятельность КСО (ед.)</t>
  </si>
  <si>
    <t>7.1.2</t>
  </si>
  <si>
    <t>количество теле- и радиосюжетов (ед.)</t>
  </si>
  <si>
    <t>7.2</t>
  </si>
  <si>
    <t>Наличие собственного информационного сайта или страницы на сайте представительного органа (с указанием адреса)</t>
  </si>
  <si>
    <t>Справочно:</t>
  </si>
  <si>
    <t>7.3</t>
  </si>
  <si>
    <t>-3 855,9</t>
  </si>
  <si>
    <t>7.4</t>
  </si>
  <si>
    <t>Количество городских поселений всего (ед.)</t>
  </si>
  <si>
    <t>7.5</t>
  </si>
  <si>
    <t>Количество сельских поселений всего (ед.)</t>
  </si>
  <si>
    <t>7.6</t>
  </si>
  <si>
    <t>7.7</t>
  </si>
  <si>
    <t>Финансовое обеспечение деятельности КСО в отчетном году (млн. руб.)</t>
  </si>
  <si>
    <r>
      <rPr>
        <b/>
        <i/>
        <sz val="10"/>
        <rFont val="Times New Roman"/>
        <family val="1"/>
        <charset val="204"/>
      </rPr>
      <t>должность, не отнесенную к муниципальным должностям и должностям муниципальной службы</t>
    </r>
  </si>
  <si>
    <r>
      <rPr>
        <b/>
        <sz val="10"/>
        <rFont val="Times New Roman"/>
        <family val="1"/>
        <charset val="204"/>
      </rPr>
      <t>Численность сотрудников, принявших участие в мероприятиях по
профессиональному развитию (чел)*, в том числе</t>
    </r>
  </si>
  <si>
    <r>
      <rPr>
        <b/>
        <i/>
        <sz val="10"/>
        <rFont val="Times New Roman"/>
        <family val="1"/>
        <charset val="204"/>
      </rPr>
      <t>нарушения в сфере управления и распоряжения государственной (муниципальной) собственностью, всего:</t>
    </r>
  </si>
  <si>
    <r>
      <rPr>
        <b/>
        <sz val="10"/>
        <rFont val="Times New Roman"/>
        <family val="1"/>
        <charset val="204"/>
      </rPr>
      <t>Количество проведенных экспертно-аналитических мероприятий (за исключением экспертиз проектов представительных и иных муниципальных нормативных
правовых актов), всего (ед.), в том числе:</t>
    </r>
  </si>
  <si>
    <r>
      <rPr>
        <sz val="10"/>
        <rFont val="Times New Roman"/>
        <family val="1"/>
        <charset val="204"/>
      </rPr>
      <t>подготовлено заключений по результатам внешней проверки годовой бюджетной
отчетности главных администраторов бюджетных средств</t>
    </r>
  </si>
  <si>
    <r>
      <rPr>
        <b/>
        <sz val="10"/>
        <rFont val="Times New Roman"/>
        <family val="1"/>
        <charset val="204"/>
      </rPr>
      <t>Количество объектов, охваченных при проведении экспертно-аналитических
мероприятий (ед.)</t>
    </r>
  </si>
  <si>
    <r>
      <rPr>
        <sz val="10"/>
        <rFont val="Times New Roman"/>
        <family val="1"/>
        <charset val="204"/>
      </rPr>
      <t>подготовлено заключений на проекты решений о бюджете муниципального
образования, ед.</t>
    </r>
  </si>
  <si>
    <r>
      <rPr>
        <b/>
        <sz val="10"/>
        <rFont val="Times New Roman"/>
        <family val="1"/>
        <charset val="204"/>
      </rPr>
      <t>Направлено материалов в правоохранительные органы всего (ед.), по результатам
рассмотрения которых в том числе:</t>
    </r>
  </si>
  <si>
    <t>Численность сотрудников, прошедших обучение по программам повышения квалификации (чел.)</t>
  </si>
  <si>
    <t>Реализация результатов контрольных и экспертно - аналитических мероприятий</t>
  </si>
  <si>
    <t>Проведено совместных и параллельных контрольных и экспертно-аналитических мероприятий, всего (ед.), в том числе:</t>
  </si>
  <si>
    <t>Количество проведенных экспертиз проектов представительных и иных нормативных правовых актов, всего (ед.), в том числе:</t>
  </si>
  <si>
    <t>Выявлено финансовых нарушений при проведении экспертно-аналитических мероприятий (млн. руб.)</t>
  </si>
  <si>
    <t xml:space="preserve">устранено нарушений в сфере управления и распоряжения государственной (муниципальной) собственностью </t>
  </si>
  <si>
    <t>Сокращено лимитов бюджетных обязательств (предоставление межбюджетных трансфертов) по результатам рассмотрения уведомлений о применении бюджетных мер принуждения (тыс. руб.)</t>
  </si>
  <si>
    <t>внесено протестов, представлений, постановлений и предостережений по фактам нарушений законодательства</t>
  </si>
  <si>
    <t>Возбуждено дел об административных правонарушениях сотрудниками КСО всего (ед.), в том числе:</t>
  </si>
  <si>
    <t>вынесено судебными органами постановлений по делу об административном правонарушении с назначением административного наказания (ед.)</t>
  </si>
  <si>
    <t>Возбуждено дел об административных правонарушениях по обращениям КСО, направленным в уполномоченные органы (ед.)</t>
  </si>
  <si>
    <t>Привлечено должностных и юридических лиц к административной ответственности по делам об административных правонарушениях (чел.)</t>
  </si>
  <si>
    <t>Объем расходных обязательств, утвержденных в бюджете муниципального образования на отчетный год (млн. руб.)</t>
  </si>
  <si>
    <t>Количество заключенных соглашений о передаче полномочий по осуществлению внешнего муниципального финансового контроля (ед.)</t>
  </si>
  <si>
    <t>должность, не отнесенную к муниципальным должностям и должностям муниципальной службы</t>
  </si>
  <si>
    <t>Наименование показателей</t>
  </si>
  <si>
    <t>2023 год</t>
  </si>
  <si>
    <t>Отклонение</t>
  </si>
  <si>
    <r>
      <rPr>
        <b/>
        <sz val="10"/>
        <rFont val="Times New Roman"/>
        <family val="1"/>
        <charset val="204"/>
      </rPr>
      <t>абсолют.
(гр.4-гр.3)</t>
    </r>
  </si>
  <si>
    <r>
      <rPr>
        <b/>
        <sz val="10"/>
        <rFont val="Times New Roman"/>
        <family val="1"/>
        <charset val="204"/>
      </rPr>
      <t>относит.
(гр.4/гр.3)</t>
    </r>
  </si>
  <si>
    <t>2024 год</t>
  </si>
  <si>
    <t xml:space="preserve"> +</t>
  </si>
  <si>
    <t xml:space="preserve"> + </t>
  </si>
  <si>
    <t>в 4,2 раз</t>
  </si>
  <si>
    <t>в 3,7 раз</t>
  </si>
  <si>
    <t>в 6 раз</t>
  </si>
  <si>
    <t>в 2,7 раз</t>
  </si>
  <si>
    <t>в 2,3 раз</t>
  </si>
  <si>
    <t>в 3,3 раз</t>
  </si>
  <si>
    <t xml:space="preserve"> 6.12</t>
  </si>
  <si>
    <t>Количество муниципальных правовых актов, принятых по результатам рассмотрения представлений. Предписаний и информационных писем КСО, ед.</t>
  </si>
  <si>
    <t xml:space="preserve"> 6.13</t>
  </si>
  <si>
    <t>Количество направленных предложений (рекомендаций)</t>
  </si>
  <si>
    <t xml:space="preserve"> 6.13.1</t>
  </si>
  <si>
    <t>количество выполненных в отчетном году предложений (рекомендаций), в том числе направленных в предыдущие периоды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</si>
</sst>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"/>
    <numFmt numFmtId="166" formatCode="#,##0.0"/>
  </numFmts>
  <fonts count="13" x14ac:knownFonts="1">
    <font>
      <sz val="10"/>
      <color rgb="FF000000"/>
      <name val="Times New Roman"/>
      <charset val="204"/>
    </font>
    <font>
      <b/>
      <sz val="8"/>
      <name val="Times New Roman"/>
      <family val="1"/>
      <charset val="204"/>
    </font>
    <font>
      <b/>
      <sz val="8"/>
      <color rgb="FF000000"/>
      <name val="Times New Roman"/>
      <family val="2"/>
    </font>
    <font>
      <sz val="7.5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</font>
    <font>
      <sz val="7.5"/>
      <name val="Times New Roman"/>
      <family val="1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1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top" shrinkToFit="1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horizontal="left" vertical="top" wrapText="1"/>
    </xf>
    <xf numFmtId="1" fontId="8" fillId="0" borderId="1" xfId="0" applyNumberFormat="1" applyFont="1" applyFill="1" applyBorder="1" applyAlignment="1">
      <alignment horizontal="center" vertical="top" shrinkToFit="1"/>
    </xf>
    <xf numFmtId="164" fontId="8" fillId="0" borderId="1" xfId="0" applyNumberFormat="1" applyFont="1" applyFill="1" applyBorder="1" applyAlignment="1">
      <alignment horizontal="center" vertical="top" shrinkToFit="1"/>
    </xf>
    <xf numFmtId="1" fontId="7" fillId="0" borderId="1" xfId="0" applyNumberFormat="1" applyFont="1" applyFill="1" applyBorder="1" applyAlignment="1">
      <alignment horizontal="center" vertical="top" shrinkToFit="1"/>
    </xf>
    <xf numFmtId="0" fontId="9" fillId="0" borderId="1" xfId="0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center" vertical="top" shrinkToFit="1"/>
    </xf>
    <xf numFmtId="0" fontId="9" fillId="0" borderId="1" xfId="0" applyFont="1" applyFill="1" applyBorder="1" applyAlignment="1">
      <alignment horizontal="right" vertical="top" wrapText="1" indent="1"/>
    </xf>
    <xf numFmtId="0" fontId="9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right" vertical="top" wrapText="1"/>
    </xf>
    <xf numFmtId="0" fontId="11" fillId="0" borderId="1" xfId="0" applyFont="1" applyFill="1" applyBorder="1" applyAlignment="1">
      <alignment horizontal="left" vertical="top" wrapText="1" indent="2"/>
    </xf>
    <xf numFmtId="0" fontId="7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 indent="2"/>
    </xf>
    <xf numFmtId="0" fontId="10" fillId="0" borderId="1" xfId="0" applyFont="1" applyFill="1" applyBorder="1" applyAlignment="1">
      <alignment horizontal="right" vertical="top" wrapText="1" indent="1"/>
    </xf>
    <xf numFmtId="0" fontId="10" fillId="0" borderId="1" xfId="0" applyFont="1" applyFill="1" applyBorder="1" applyAlignment="1">
      <alignment horizontal="right" vertical="top" wrapText="1" indent="2"/>
    </xf>
    <xf numFmtId="0" fontId="9" fillId="0" borderId="1" xfId="0" applyFont="1" applyFill="1" applyBorder="1" applyAlignment="1">
      <alignment horizontal="right" vertical="top" wrapText="1" indent="2"/>
    </xf>
    <xf numFmtId="0" fontId="11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 indent="3"/>
    </xf>
    <xf numFmtId="0" fontId="11" fillId="0" borderId="1" xfId="0" applyFont="1" applyFill="1" applyBorder="1" applyAlignment="1">
      <alignment horizontal="right" vertical="top" wrapText="1"/>
    </xf>
    <xf numFmtId="164" fontId="7" fillId="0" borderId="1" xfId="0" applyNumberFormat="1" applyFont="1" applyFill="1" applyBorder="1" applyAlignment="1">
      <alignment horizontal="right" vertical="top" indent="2" shrinkToFit="1"/>
    </xf>
    <xf numFmtId="0" fontId="7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 indent="1"/>
    </xf>
    <xf numFmtId="1" fontId="8" fillId="0" borderId="1" xfId="0" applyNumberFormat="1" applyFont="1" applyFill="1" applyBorder="1" applyAlignment="1">
      <alignment horizontal="center" vertical="center" shrinkToFit="1"/>
    </xf>
    <xf numFmtId="164" fontId="8" fillId="0" borderId="1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left" vertical="top" wrapText="1" indent="1"/>
    </xf>
    <xf numFmtId="165" fontId="8" fillId="0" borderId="1" xfId="0" applyNumberFormat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left" vertical="top" wrapText="1" indent="1"/>
    </xf>
    <xf numFmtId="165" fontId="8" fillId="2" borderId="1" xfId="0" applyNumberFormat="1" applyFont="1" applyFill="1" applyBorder="1" applyAlignment="1">
      <alignment horizontal="center" vertical="top" shrinkToFit="1"/>
    </xf>
    <xf numFmtId="0" fontId="7" fillId="2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top" wrapText="1" indent="1"/>
    </xf>
    <xf numFmtId="1" fontId="7" fillId="0" borderId="1" xfId="0" applyNumberFormat="1" applyFont="1" applyFill="1" applyBorder="1" applyAlignment="1">
      <alignment horizontal="center" vertical="center" shrinkToFit="1"/>
    </xf>
    <xf numFmtId="164" fontId="7" fillId="0" borderId="1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right" vertical="center" wrapText="1" inden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 indent="1"/>
    </xf>
    <xf numFmtId="166" fontId="9" fillId="0" borderId="1" xfId="0" applyNumberFormat="1" applyFont="1" applyFill="1" applyBorder="1" applyAlignment="1">
      <alignment horizontal="right" vertical="top" wrapText="1" indent="2"/>
    </xf>
    <xf numFmtId="1" fontId="8" fillId="2" borderId="1" xfId="0" applyNumberFormat="1" applyFont="1" applyFill="1" applyBorder="1" applyAlignment="1">
      <alignment horizontal="center" vertical="center" shrinkToFit="1"/>
    </xf>
    <xf numFmtId="1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shrinkToFit="1"/>
    </xf>
    <xf numFmtId="166" fontId="10" fillId="0" borderId="1" xfId="0" applyNumberFormat="1" applyFont="1" applyFill="1" applyBorder="1" applyAlignment="1">
      <alignment horizontal="center" vertical="center" wrapText="1"/>
    </xf>
    <xf numFmtId="164" fontId="7" fillId="4" borderId="1" xfId="0" applyNumberFormat="1" applyFont="1" applyFill="1" applyBorder="1" applyAlignment="1">
      <alignment horizontal="center" vertical="center" shrinkToFit="1"/>
    </xf>
    <xf numFmtId="16" fontId="9" fillId="0" borderId="1" xfId="0" applyNumberFormat="1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/>
    </xf>
    <xf numFmtId="17" fontId="9" fillId="0" borderId="1" xfId="0" applyNumberFormat="1" applyFont="1" applyFill="1" applyBorder="1" applyAlignment="1">
      <alignment horizontal="left" vertical="top" wrapText="1"/>
    </xf>
    <xf numFmtId="1" fontId="8" fillId="0" borderId="2" xfId="0" applyNumberFormat="1" applyFont="1" applyFill="1" applyBorder="1" applyAlignment="1">
      <alignment horizontal="center" vertical="center" shrinkToFit="1"/>
    </xf>
    <xf numFmtId="164" fontId="8" fillId="0" borderId="2" xfId="0" applyNumberFormat="1" applyFont="1" applyFill="1" applyBorder="1" applyAlignment="1">
      <alignment horizontal="center" vertical="center" shrinkToFit="1"/>
    </xf>
    <xf numFmtId="1" fontId="8" fillId="0" borderId="2" xfId="0" applyNumberFormat="1" applyFont="1" applyFill="1" applyBorder="1" applyAlignment="1">
      <alignment horizontal="center" vertical="top" shrinkToFit="1"/>
    </xf>
    <xf numFmtId="166" fontId="9" fillId="0" borderId="1" xfId="0" applyNumberFormat="1" applyFont="1" applyFill="1" applyBorder="1" applyAlignment="1">
      <alignment horizontal="center" vertical="top" wrapText="1"/>
    </xf>
    <xf numFmtId="166" fontId="10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 wrapText="1" shrinkToFit="1"/>
    </xf>
    <xf numFmtId="0" fontId="7" fillId="0" borderId="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 indent="12"/>
    </xf>
    <xf numFmtId="0" fontId="9" fillId="0" borderId="3" xfId="0" applyFont="1" applyFill="1" applyBorder="1" applyAlignment="1">
      <alignment horizontal="left" vertical="center" wrapText="1" indent="12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top" wrapText="1" indent="3"/>
    </xf>
    <xf numFmtId="0" fontId="9" fillId="0" borderId="5" xfId="0" applyFont="1" applyFill="1" applyBorder="1" applyAlignment="1">
      <alignment horizontal="left" vertical="top" wrapText="1" indent="3"/>
    </xf>
    <xf numFmtId="0" fontId="7" fillId="0" borderId="4" xfId="0" applyFont="1" applyFill="1" applyBorder="1" applyAlignment="1">
      <alignment horizontal="left" wrapText="1"/>
    </xf>
    <xf numFmtId="0" fontId="7" fillId="0" borderId="6" xfId="0" applyFont="1" applyFill="1" applyBorder="1" applyAlignment="1">
      <alignment horizontal="left" wrapText="1"/>
    </xf>
    <xf numFmtId="0" fontId="7" fillId="0" borderId="8" xfId="0" applyFont="1" applyFill="1" applyBorder="1" applyAlignment="1">
      <alignment horizontal="left" wrapText="1"/>
    </xf>
    <xf numFmtId="0" fontId="7" fillId="0" borderId="9" xfId="0" applyFont="1" applyFill="1" applyBorder="1" applyAlignment="1">
      <alignment horizontal="left" wrapText="1"/>
    </xf>
    <xf numFmtId="0" fontId="11" fillId="0" borderId="4" xfId="0" applyFont="1" applyFill="1" applyBorder="1" applyAlignment="1">
      <alignment horizontal="left" vertical="top" wrapText="1"/>
    </xf>
    <xf numFmtId="0" fontId="11" fillId="0" borderId="5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9" fillId="2" borderId="4" xfId="0" applyFont="1" applyFill="1" applyBorder="1" applyAlignment="1">
      <alignment horizontal="left" vertical="top" wrapText="1"/>
    </xf>
    <xf numFmtId="0" fontId="9" fillId="2" borderId="6" xfId="0" applyFont="1" applyFill="1" applyBorder="1" applyAlignment="1">
      <alignment horizontal="left" vertical="top" wrapText="1"/>
    </xf>
    <xf numFmtId="0" fontId="9" fillId="2" borderId="5" xfId="0" applyFont="1" applyFill="1" applyBorder="1" applyAlignment="1">
      <alignment horizontal="left" vertical="top" wrapText="1"/>
    </xf>
    <xf numFmtId="3" fontId="10" fillId="0" borderId="1" xfId="0" applyNumberFormat="1" applyFont="1" applyFill="1" applyBorder="1" applyAlignment="1">
      <alignment horizontal="right" vertical="top" wrapText="1" indent="2"/>
    </xf>
    <xf numFmtId="3" fontId="7" fillId="0" borderId="1" xfId="0" applyNumberFormat="1" applyFont="1" applyFill="1" applyBorder="1" applyAlignment="1">
      <alignment horizontal="center" vertical="top" shrinkToFi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57"/>
  <sheetViews>
    <sheetView tabSelected="1" topLeftCell="A140" zoomScale="110" zoomScaleNormal="110" workbookViewId="0">
      <selection activeCell="D125" sqref="D125"/>
    </sheetView>
  </sheetViews>
  <sheetFormatPr defaultRowHeight="12.75" x14ac:dyDescent="0.2"/>
  <cols>
    <col min="1" max="1" width="6.83203125" customWidth="1"/>
    <col min="2" max="2" width="68.6640625" customWidth="1"/>
    <col min="3" max="3" width="11.5" customWidth="1"/>
    <col min="4" max="4" width="14" customWidth="1"/>
    <col min="5" max="5" width="12.1640625" customWidth="1"/>
    <col min="6" max="6" width="12.6640625" customWidth="1"/>
    <col min="7" max="7" width="8" hidden="1" customWidth="1"/>
  </cols>
  <sheetData>
    <row r="1" spans="1:7" ht="36.75" customHeight="1" x14ac:dyDescent="0.2">
      <c r="A1" s="60" t="s">
        <v>2</v>
      </c>
      <c r="B1" s="60"/>
      <c r="C1" s="60"/>
      <c r="D1" s="60"/>
      <c r="E1" s="60"/>
      <c r="F1" s="60"/>
      <c r="G1" s="60"/>
    </row>
    <row r="2" spans="1:7" ht="15" customHeight="1" x14ac:dyDescent="0.2">
      <c r="A2" s="61" t="s">
        <v>0</v>
      </c>
      <c r="B2" s="63" t="s">
        <v>214</v>
      </c>
      <c r="C2" s="65" t="s">
        <v>215</v>
      </c>
      <c r="D2" s="65" t="s">
        <v>219</v>
      </c>
      <c r="E2" s="67" t="s">
        <v>216</v>
      </c>
      <c r="F2" s="68"/>
      <c r="G2" s="1"/>
    </row>
    <row r="3" spans="1:7" ht="45.75" customHeight="1" x14ac:dyDescent="0.2">
      <c r="A3" s="62"/>
      <c r="B3" s="64"/>
      <c r="C3" s="66"/>
      <c r="D3" s="66"/>
      <c r="E3" s="16" t="s">
        <v>217</v>
      </c>
      <c r="F3" s="41" t="s">
        <v>218</v>
      </c>
      <c r="G3" s="1"/>
    </row>
    <row r="4" spans="1:7" ht="11.25" customHeight="1" x14ac:dyDescent="0.2">
      <c r="A4" s="2">
        <v>1</v>
      </c>
      <c r="B4" s="2">
        <v>2</v>
      </c>
      <c r="C4" s="2">
        <v>3</v>
      </c>
      <c r="D4" s="2">
        <v>4</v>
      </c>
      <c r="E4" s="2">
        <v>5</v>
      </c>
      <c r="F4" s="2">
        <v>6</v>
      </c>
      <c r="G4" s="3"/>
    </row>
    <row r="5" spans="1:7" ht="14.1" customHeight="1" x14ac:dyDescent="0.2">
      <c r="A5" s="76" t="s">
        <v>5</v>
      </c>
      <c r="B5" s="77"/>
      <c r="C5" s="77"/>
      <c r="D5" s="77"/>
      <c r="E5" s="77"/>
      <c r="F5" s="78"/>
      <c r="G5" s="1"/>
    </row>
    <row r="6" spans="1:7" ht="12.95" customHeight="1" x14ac:dyDescent="0.2">
      <c r="A6" s="10" t="s">
        <v>6</v>
      </c>
      <c r="B6" s="11" t="s">
        <v>7</v>
      </c>
      <c r="C6" s="5">
        <v>35</v>
      </c>
      <c r="D6" s="5">
        <v>34</v>
      </c>
      <c r="E6" s="5">
        <f>D6-C6</f>
        <v>-1</v>
      </c>
      <c r="F6" s="6">
        <v>0</v>
      </c>
      <c r="G6" s="3"/>
    </row>
    <row r="7" spans="1:7" ht="25.5" x14ac:dyDescent="0.2">
      <c r="A7" s="10" t="s">
        <v>8</v>
      </c>
      <c r="B7" s="11" t="s">
        <v>9</v>
      </c>
      <c r="C7" s="35" t="s">
        <v>220</v>
      </c>
      <c r="D7" s="35" t="s">
        <v>221</v>
      </c>
      <c r="E7" s="27" t="s">
        <v>4</v>
      </c>
      <c r="F7" s="38" t="s">
        <v>3</v>
      </c>
      <c r="G7" s="3"/>
    </row>
    <row r="8" spans="1:7" ht="12.95" customHeight="1" x14ac:dyDescent="0.2">
      <c r="A8" s="10" t="s">
        <v>10</v>
      </c>
      <c r="B8" s="11" t="s">
        <v>11</v>
      </c>
      <c r="C8" s="5">
        <v>67</v>
      </c>
      <c r="D8" s="5">
        <f>D9+D13+D19</f>
        <v>66</v>
      </c>
      <c r="E8" s="5">
        <f>D8-C8</f>
        <v>-1</v>
      </c>
      <c r="F8" s="6">
        <f>D8/C8*100-100</f>
        <v>-1.4925373134328339</v>
      </c>
      <c r="G8" s="3"/>
    </row>
    <row r="9" spans="1:7" ht="12" customHeight="1" x14ac:dyDescent="0.2">
      <c r="A9" s="12" t="s">
        <v>12</v>
      </c>
      <c r="B9" s="13" t="s">
        <v>13</v>
      </c>
      <c r="C9" s="5">
        <f>SUM(C10:C12)</f>
        <v>41</v>
      </c>
      <c r="D9" s="5">
        <f>SUM(D10:D12)</f>
        <v>43</v>
      </c>
      <c r="E9" s="5">
        <f>D9-C9</f>
        <v>2</v>
      </c>
      <c r="F9" s="6">
        <f>D9/C9*100-100</f>
        <v>4.8780487804878021</v>
      </c>
      <c r="G9" s="3"/>
    </row>
    <row r="10" spans="1:7" ht="12.95" customHeight="1" x14ac:dyDescent="0.2">
      <c r="A10" s="14"/>
      <c r="B10" s="15" t="s">
        <v>14</v>
      </c>
      <c r="C10" s="7">
        <v>30</v>
      </c>
      <c r="D10" s="7">
        <v>31</v>
      </c>
      <c r="E10" s="7">
        <f>D10-C10</f>
        <v>1</v>
      </c>
      <c r="F10" s="9">
        <f>D10/C10*100-100</f>
        <v>3.3333333333333428</v>
      </c>
      <c r="G10" s="3"/>
    </row>
    <row r="11" spans="1:7" x14ac:dyDescent="0.2">
      <c r="A11" s="14"/>
      <c r="B11" s="15" t="s">
        <v>15</v>
      </c>
      <c r="C11" s="7">
        <v>1</v>
      </c>
      <c r="D11" s="7">
        <v>1</v>
      </c>
      <c r="E11" s="7">
        <f t="shared" ref="E11:E12" si="0">D11-C11</f>
        <v>0</v>
      </c>
      <c r="F11" s="9">
        <f t="shared" ref="F11:F37" si="1">D11/C11*100-100</f>
        <v>0</v>
      </c>
      <c r="G11" s="3"/>
    </row>
    <row r="12" spans="1:7" ht="12.95" customHeight="1" x14ac:dyDescent="0.2">
      <c r="A12" s="14"/>
      <c r="B12" s="15" t="s">
        <v>16</v>
      </c>
      <c r="C12" s="7">
        <v>10</v>
      </c>
      <c r="D12" s="7">
        <v>11</v>
      </c>
      <c r="E12" s="7">
        <f t="shared" si="0"/>
        <v>1</v>
      </c>
      <c r="F12" s="9">
        <f>D12/C12*100-100</f>
        <v>10.000000000000014</v>
      </c>
      <c r="G12" s="3"/>
    </row>
    <row r="13" spans="1:7" ht="14.25" customHeight="1" x14ac:dyDescent="0.2">
      <c r="A13" s="12" t="s">
        <v>17</v>
      </c>
      <c r="B13" s="13" t="s">
        <v>18</v>
      </c>
      <c r="C13" s="5">
        <f>SUM(C14:C18)</f>
        <v>22</v>
      </c>
      <c r="D13" s="5">
        <f>SUM(D14:D18)</f>
        <v>20</v>
      </c>
      <c r="E13" s="5">
        <f>D13-C13</f>
        <v>-2</v>
      </c>
      <c r="F13" s="6">
        <f>D13/C13*100-100</f>
        <v>-9.0909090909090935</v>
      </c>
      <c r="G13" s="3"/>
    </row>
    <row r="14" spans="1:7" ht="12.75" customHeight="1" x14ac:dyDescent="0.2">
      <c r="A14" s="14"/>
      <c r="B14" s="15" t="s">
        <v>14</v>
      </c>
      <c r="C14" s="7">
        <v>5</v>
      </c>
      <c r="D14" s="7">
        <v>3</v>
      </c>
      <c r="E14" s="7">
        <f>D14-C14</f>
        <v>-2</v>
      </c>
      <c r="F14" s="9">
        <f>D14/C14*100-100</f>
        <v>-40</v>
      </c>
      <c r="G14" s="3"/>
    </row>
    <row r="15" spans="1:7" ht="13.5" customHeight="1" x14ac:dyDescent="0.2">
      <c r="A15" s="14"/>
      <c r="B15" s="15" t="s">
        <v>15</v>
      </c>
      <c r="C15" s="7">
        <v>0</v>
      </c>
      <c r="D15" s="7">
        <v>0</v>
      </c>
      <c r="E15" s="7">
        <f t="shared" ref="E15:E18" si="2">D15-C15</f>
        <v>0</v>
      </c>
      <c r="F15" s="9" t="s">
        <v>4</v>
      </c>
      <c r="G15" s="3"/>
    </row>
    <row r="16" spans="1:7" ht="12.95" customHeight="1" x14ac:dyDescent="0.2">
      <c r="A16" s="14"/>
      <c r="B16" s="15" t="s">
        <v>16</v>
      </c>
      <c r="C16" s="7">
        <v>0</v>
      </c>
      <c r="D16" s="7">
        <v>1</v>
      </c>
      <c r="E16" s="7">
        <f t="shared" si="2"/>
        <v>1</v>
      </c>
      <c r="F16" s="9" t="s">
        <v>4</v>
      </c>
      <c r="G16" s="3"/>
    </row>
    <row r="17" spans="1:7" ht="14.25" customHeight="1" x14ac:dyDescent="0.2">
      <c r="A17" s="14"/>
      <c r="B17" s="15" t="s">
        <v>19</v>
      </c>
      <c r="C17" s="7">
        <v>17</v>
      </c>
      <c r="D17" s="7">
        <v>16</v>
      </c>
      <c r="E17" s="7">
        <f t="shared" si="2"/>
        <v>-1</v>
      </c>
      <c r="F17" s="9">
        <f>D17/C17*100-100</f>
        <v>-5.8823529411764781</v>
      </c>
      <c r="G17" s="3"/>
    </row>
    <row r="18" spans="1:7" ht="15.75" customHeight="1" x14ac:dyDescent="0.2">
      <c r="A18" s="14"/>
      <c r="B18" s="15" t="s">
        <v>20</v>
      </c>
      <c r="C18" s="7">
        <v>0</v>
      </c>
      <c r="D18" s="7">
        <v>0</v>
      </c>
      <c r="E18" s="7">
        <f t="shared" si="2"/>
        <v>0</v>
      </c>
      <c r="F18" s="9" t="s">
        <v>4</v>
      </c>
      <c r="G18" s="3"/>
    </row>
    <row r="19" spans="1:7" ht="27" x14ac:dyDescent="0.2">
      <c r="A19" s="12" t="s">
        <v>21</v>
      </c>
      <c r="B19" s="21" t="s">
        <v>213</v>
      </c>
      <c r="C19" s="27">
        <v>4</v>
      </c>
      <c r="D19" s="27">
        <v>3</v>
      </c>
      <c r="E19" s="27">
        <f>D19-C19</f>
        <v>-1</v>
      </c>
      <c r="F19" s="28">
        <f>D19/C19*100-100</f>
        <v>-25</v>
      </c>
      <c r="G19" s="1"/>
    </row>
    <row r="20" spans="1:7" ht="14.1" customHeight="1" x14ac:dyDescent="0.2">
      <c r="A20" s="10" t="s">
        <v>22</v>
      </c>
      <c r="B20" s="11" t="s">
        <v>23</v>
      </c>
      <c r="C20" s="5">
        <v>64</v>
      </c>
      <c r="D20" s="5">
        <f>D21+D25+D31</f>
        <v>58</v>
      </c>
      <c r="E20" s="5">
        <f>D20-C20</f>
        <v>-6</v>
      </c>
      <c r="F20" s="6">
        <f>D20/C20*100-100</f>
        <v>-9.375</v>
      </c>
      <c r="G20" s="1"/>
    </row>
    <row r="21" spans="1:7" ht="12" customHeight="1" x14ac:dyDescent="0.2">
      <c r="A21" s="12" t="s">
        <v>24</v>
      </c>
      <c r="B21" s="13" t="s">
        <v>13</v>
      </c>
      <c r="C21" s="5">
        <v>40</v>
      </c>
      <c r="D21" s="5">
        <f>SUM(D22:D24)</f>
        <v>42</v>
      </c>
      <c r="E21" s="5">
        <f>D21-C21</f>
        <v>2</v>
      </c>
      <c r="F21" s="6">
        <f>D21/C21*100-100</f>
        <v>5</v>
      </c>
      <c r="G21" s="3"/>
    </row>
    <row r="22" spans="1:7" x14ac:dyDescent="0.2">
      <c r="A22" s="14"/>
      <c r="B22" s="15" t="s">
        <v>14</v>
      </c>
      <c r="C22" s="7">
        <v>29</v>
      </c>
      <c r="D22" s="7">
        <v>31</v>
      </c>
      <c r="E22" s="7">
        <f>D22-C22</f>
        <v>2</v>
      </c>
      <c r="F22" s="9">
        <f>D22/C22*100-100</f>
        <v>6.8965517241379217</v>
      </c>
      <c r="G22" s="3"/>
    </row>
    <row r="23" spans="1:7" x14ac:dyDescent="0.2">
      <c r="A23" s="14"/>
      <c r="B23" s="15" t="s">
        <v>15</v>
      </c>
      <c r="C23" s="7">
        <v>1</v>
      </c>
      <c r="D23" s="7">
        <v>1</v>
      </c>
      <c r="E23" s="7">
        <f t="shared" ref="E23:E41" si="3">D23-C23</f>
        <v>0</v>
      </c>
      <c r="F23" s="9">
        <f t="shared" si="1"/>
        <v>0</v>
      </c>
      <c r="G23" s="3"/>
    </row>
    <row r="24" spans="1:7" x14ac:dyDescent="0.2">
      <c r="A24" s="14"/>
      <c r="B24" s="15" t="s">
        <v>16</v>
      </c>
      <c r="C24" s="7">
        <v>10</v>
      </c>
      <c r="D24" s="7">
        <v>10</v>
      </c>
      <c r="E24" s="7">
        <f t="shared" si="3"/>
        <v>0</v>
      </c>
      <c r="F24" s="9">
        <f t="shared" si="1"/>
        <v>0</v>
      </c>
      <c r="G24" s="3"/>
    </row>
    <row r="25" spans="1:7" ht="12.95" customHeight="1" x14ac:dyDescent="0.2">
      <c r="A25" s="12" t="s">
        <v>25</v>
      </c>
      <c r="B25" s="13" t="s">
        <v>18</v>
      </c>
      <c r="C25" s="5">
        <f>SUM(C26:C30)</f>
        <v>20</v>
      </c>
      <c r="D25" s="5">
        <f>SUM(D26:D30)</f>
        <v>14</v>
      </c>
      <c r="E25" s="5">
        <f t="shared" si="3"/>
        <v>-6</v>
      </c>
      <c r="F25" s="6">
        <f>D25/C25*100-100</f>
        <v>-30</v>
      </c>
      <c r="G25" s="3"/>
    </row>
    <row r="26" spans="1:7" ht="12" customHeight="1" x14ac:dyDescent="0.2">
      <c r="A26" s="14"/>
      <c r="B26" s="15" t="s">
        <v>14</v>
      </c>
      <c r="C26" s="7">
        <v>5</v>
      </c>
      <c r="D26" s="7">
        <v>3</v>
      </c>
      <c r="E26" s="7">
        <f t="shared" si="3"/>
        <v>-2</v>
      </c>
      <c r="F26" s="9">
        <f>D26/C26*100-100</f>
        <v>-40</v>
      </c>
      <c r="G26" s="3"/>
    </row>
    <row r="27" spans="1:7" x14ac:dyDescent="0.2">
      <c r="A27" s="14"/>
      <c r="B27" s="15" t="s">
        <v>15</v>
      </c>
      <c r="C27" s="7">
        <v>0</v>
      </c>
      <c r="D27" s="7">
        <v>0</v>
      </c>
      <c r="E27" s="7">
        <f t="shared" si="3"/>
        <v>0</v>
      </c>
      <c r="F27" s="9" t="s">
        <v>4</v>
      </c>
      <c r="G27" s="3"/>
    </row>
    <row r="28" spans="1:7" x14ac:dyDescent="0.2">
      <c r="A28" s="14"/>
      <c r="B28" s="15" t="s">
        <v>16</v>
      </c>
      <c r="C28" s="7">
        <v>0</v>
      </c>
      <c r="D28" s="7">
        <v>0</v>
      </c>
      <c r="E28" s="7">
        <f t="shared" si="3"/>
        <v>0</v>
      </c>
      <c r="F28" s="9" t="s">
        <v>4</v>
      </c>
      <c r="G28" s="3"/>
    </row>
    <row r="29" spans="1:7" x14ac:dyDescent="0.2">
      <c r="A29" s="14"/>
      <c r="B29" s="15" t="s">
        <v>19</v>
      </c>
      <c r="C29" s="7">
        <v>15</v>
      </c>
      <c r="D29" s="7">
        <v>11</v>
      </c>
      <c r="E29" s="7">
        <f t="shared" si="3"/>
        <v>-4</v>
      </c>
      <c r="F29" s="9">
        <f t="shared" si="1"/>
        <v>-26.666666666666671</v>
      </c>
      <c r="G29" s="3"/>
    </row>
    <row r="30" spans="1:7" x14ac:dyDescent="0.2">
      <c r="A30" s="14"/>
      <c r="B30" s="15" t="s">
        <v>20</v>
      </c>
      <c r="C30" s="7">
        <v>0</v>
      </c>
      <c r="D30" s="7">
        <v>0</v>
      </c>
      <c r="E30" s="7">
        <f t="shared" si="3"/>
        <v>0</v>
      </c>
      <c r="F30" s="9" t="s">
        <v>4</v>
      </c>
      <c r="G30" s="3"/>
    </row>
    <row r="31" spans="1:7" ht="27" x14ac:dyDescent="0.2">
      <c r="A31" s="12" t="s">
        <v>26</v>
      </c>
      <c r="B31" s="16" t="s">
        <v>191</v>
      </c>
      <c r="C31" s="27">
        <v>4</v>
      </c>
      <c r="D31" s="27">
        <v>2</v>
      </c>
      <c r="E31" s="27">
        <f t="shared" si="3"/>
        <v>-2</v>
      </c>
      <c r="F31" s="6">
        <f t="shared" si="1"/>
        <v>-50</v>
      </c>
      <c r="G31" s="1"/>
    </row>
    <row r="32" spans="1:7" x14ac:dyDescent="0.2">
      <c r="A32" s="10" t="s">
        <v>27</v>
      </c>
      <c r="B32" s="11" t="s">
        <v>28</v>
      </c>
      <c r="C32" s="5">
        <v>64</v>
      </c>
      <c r="D32" s="5">
        <v>58</v>
      </c>
      <c r="E32" s="5">
        <f t="shared" si="3"/>
        <v>-6</v>
      </c>
      <c r="F32" s="6">
        <f t="shared" si="1"/>
        <v>-9.375</v>
      </c>
      <c r="G32" s="3"/>
    </row>
    <row r="33" spans="1:7" x14ac:dyDescent="0.2">
      <c r="A33" s="12" t="s">
        <v>29</v>
      </c>
      <c r="B33" s="17" t="s">
        <v>30</v>
      </c>
      <c r="C33" s="7">
        <v>64</v>
      </c>
      <c r="D33" s="7">
        <v>57</v>
      </c>
      <c r="E33" s="7">
        <f t="shared" si="3"/>
        <v>-7</v>
      </c>
      <c r="F33" s="9">
        <f t="shared" si="1"/>
        <v>-10.9375</v>
      </c>
      <c r="G33" s="3"/>
    </row>
    <row r="34" spans="1:7" x14ac:dyDescent="0.2">
      <c r="A34" s="12" t="s">
        <v>31</v>
      </c>
      <c r="B34" s="17" t="s">
        <v>32</v>
      </c>
      <c r="C34" s="7">
        <v>0</v>
      </c>
      <c r="D34" s="7">
        <v>1</v>
      </c>
      <c r="E34" s="7">
        <f t="shared" si="3"/>
        <v>1</v>
      </c>
      <c r="F34" s="6" t="s">
        <v>4</v>
      </c>
      <c r="G34" s="3"/>
    </row>
    <row r="35" spans="1:7" x14ac:dyDescent="0.2">
      <c r="A35" s="10" t="s">
        <v>33</v>
      </c>
      <c r="B35" s="11" t="s">
        <v>34</v>
      </c>
      <c r="C35" s="5">
        <v>0</v>
      </c>
      <c r="D35" s="5">
        <v>0</v>
      </c>
      <c r="E35" s="5">
        <f t="shared" si="3"/>
        <v>0</v>
      </c>
      <c r="F35" s="6" t="s">
        <v>4</v>
      </c>
      <c r="G35" s="3"/>
    </row>
    <row r="36" spans="1:7" x14ac:dyDescent="0.2">
      <c r="A36" s="12" t="s">
        <v>35</v>
      </c>
      <c r="B36" s="17" t="s">
        <v>36</v>
      </c>
      <c r="C36" s="7">
        <v>53</v>
      </c>
      <c r="D36" s="7">
        <v>48</v>
      </c>
      <c r="E36" s="7">
        <f t="shared" si="3"/>
        <v>-5</v>
      </c>
      <c r="F36" s="9">
        <f t="shared" si="1"/>
        <v>-9.4339622641509351</v>
      </c>
      <c r="G36" s="3"/>
    </row>
    <row r="37" spans="1:7" x14ac:dyDescent="0.2">
      <c r="A37" s="12" t="s">
        <v>37</v>
      </c>
      <c r="B37" s="17" t="s">
        <v>38</v>
      </c>
      <c r="C37" s="7">
        <v>5</v>
      </c>
      <c r="D37" s="7">
        <v>5</v>
      </c>
      <c r="E37" s="7">
        <f t="shared" si="3"/>
        <v>0</v>
      </c>
      <c r="F37" s="9">
        <f t="shared" si="1"/>
        <v>0</v>
      </c>
      <c r="G37" s="3"/>
    </row>
    <row r="38" spans="1:7" x14ac:dyDescent="0.2">
      <c r="A38" s="12" t="s">
        <v>39</v>
      </c>
      <c r="B38" s="17" t="s">
        <v>40</v>
      </c>
      <c r="C38" s="7">
        <v>7</v>
      </c>
      <c r="D38" s="7">
        <v>4</v>
      </c>
      <c r="E38" s="7">
        <f t="shared" si="3"/>
        <v>-3</v>
      </c>
      <c r="F38" s="9">
        <f>D38/C38*100-100</f>
        <v>-42.857142857142861</v>
      </c>
      <c r="G38" s="3"/>
    </row>
    <row r="39" spans="1:7" x14ac:dyDescent="0.2">
      <c r="A39" s="12" t="s">
        <v>41</v>
      </c>
      <c r="B39" s="17" t="s">
        <v>42</v>
      </c>
      <c r="C39" s="7">
        <v>3</v>
      </c>
      <c r="D39" s="7">
        <v>3</v>
      </c>
      <c r="E39" s="7">
        <f t="shared" si="3"/>
        <v>0</v>
      </c>
      <c r="F39" s="9">
        <f>D39/C39*100-100</f>
        <v>0</v>
      </c>
      <c r="G39" s="3"/>
    </row>
    <row r="40" spans="1:7" ht="25.5" x14ac:dyDescent="0.2">
      <c r="A40" s="10" t="s">
        <v>43</v>
      </c>
      <c r="B40" s="16" t="s">
        <v>192</v>
      </c>
      <c r="C40" s="5">
        <v>62</v>
      </c>
      <c r="D40" s="5">
        <v>23</v>
      </c>
      <c r="E40" s="5">
        <f t="shared" si="3"/>
        <v>-39</v>
      </c>
      <c r="F40" s="6">
        <f>D40/C40*100-100</f>
        <v>-62.903225806451616</v>
      </c>
      <c r="G40" s="1"/>
    </row>
    <row r="41" spans="1:7" ht="24.75" customHeight="1" x14ac:dyDescent="0.2">
      <c r="A41" s="12" t="s">
        <v>44</v>
      </c>
      <c r="B41" s="15" t="s">
        <v>199</v>
      </c>
      <c r="C41" s="7">
        <v>25</v>
      </c>
      <c r="D41" s="7">
        <v>15</v>
      </c>
      <c r="E41" s="7">
        <f t="shared" si="3"/>
        <v>-10</v>
      </c>
      <c r="F41" s="9">
        <f>D41/C41*100-100</f>
        <v>-40</v>
      </c>
      <c r="G41" s="1"/>
    </row>
    <row r="42" spans="1:7" ht="16.5" customHeight="1" x14ac:dyDescent="0.2">
      <c r="A42" s="76" t="s">
        <v>45</v>
      </c>
      <c r="B42" s="77"/>
      <c r="C42" s="77"/>
      <c r="D42" s="77"/>
      <c r="E42" s="77"/>
      <c r="F42" s="78"/>
      <c r="G42" s="3"/>
    </row>
    <row r="43" spans="1:7" ht="14.25" customHeight="1" x14ac:dyDescent="0.2">
      <c r="A43" s="10" t="s">
        <v>46</v>
      </c>
      <c r="B43" s="11" t="s">
        <v>47</v>
      </c>
      <c r="C43" s="5">
        <v>326</v>
      </c>
      <c r="D43" s="5">
        <v>279</v>
      </c>
      <c r="E43" s="5">
        <f>D43-C43</f>
        <v>-47</v>
      </c>
      <c r="F43" s="6">
        <f t="shared" ref="F43:F48" si="4">D43/C43*100-100</f>
        <v>-14.417177914110425</v>
      </c>
      <c r="G43" s="3"/>
    </row>
    <row r="44" spans="1:7" ht="14.25" customHeight="1" x14ac:dyDescent="0.2">
      <c r="A44" s="10" t="s">
        <v>48</v>
      </c>
      <c r="B44" s="11" t="s">
        <v>49</v>
      </c>
      <c r="C44" s="5">
        <v>572</v>
      </c>
      <c r="D44" s="5">
        <v>312</v>
      </c>
      <c r="E44" s="5">
        <f t="shared" ref="E44:E76" si="5">D44-C44</f>
        <v>-260</v>
      </c>
      <c r="F44" s="6">
        <f t="shared" si="4"/>
        <v>-45.45454545454546</v>
      </c>
      <c r="G44" s="3"/>
    </row>
    <row r="45" spans="1:7" ht="17.25" customHeight="1" x14ac:dyDescent="0.2">
      <c r="A45" s="10" t="s">
        <v>50</v>
      </c>
      <c r="B45" s="11" t="s">
        <v>51</v>
      </c>
      <c r="C45" s="8">
        <f>SUM(C46:C47)</f>
        <v>15636.300000000001</v>
      </c>
      <c r="D45" s="55">
        <f>SUM(D46:D47)</f>
        <v>9772</v>
      </c>
      <c r="E45" s="5">
        <f t="shared" si="5"/>
        <v>-5864.3000000000011</v>
      </c>
      <c r="F45" s="6">
        <f t="shared" si="4"/>
        <v>-37.504396820219618</v>
      </c>
      <c r="G45" s="3"/>
    </row>
    <row r="46" spans="1:7" ht="13.5" customHeight="1" x14ac:dyDescent="0.2">
      <c r="A46" s="12" t="s">
        <v>52</v>
      </c>
      <c r="B46" s="17" t="s">
        <v>53</v>
      </c>
      <c r="C46" s="18">
        <v>14777.6</v>
      </c>
      <c r="D46" s="56">
        <v>8818.5</v>
      </c>
      <c r="E46" s="7">
        <f t="shared" si="5"/>
        <v>-5959.1</v>
      </c>
      <c r="F46" s="9">
        <f t="shared" si="4"/>
        <v>-40.325221957557389</v>
      </c>
      <c r="G46" s="3"/>
    </row>
    <row r="47" spans="1:7" ht="13.5" customHeight="1" x14ac:dyDescent="0.2">
      <c r="A47" s="12" t="s">
        <v>54</v>
      </c>
      <c r="B47" s="17" t="s">
        <v>55</v>
      </c>
      <c r="C47" s="19">
        <v>858.7</v>
      </c>
      <c r="D47" s="9">
        <v>953.5</v>
      </c>
      <c r="E47" s="7">
        <f t="shared" si="5"/>
        <v>94.799999999999955</v>
      </c>
      <c r="F47" s="9">
        <f t="shared" si="4"/>
        <v>11.039944101548855</v>
      </c>
      <c r="G47" s="3"/>
    </row>
    <row r="48" spans="1:7" ht="15" customHeight="1" x14ac:dyDescent="0.2">
      <c r="A48" s="10" t="s">
        <v>56</v>
      </c>
      <c r="B48" s="11" t="s">
        <v>57</v>
      </c>
      <c r="C48" s="5">
        <v>572</v>
      </c>
      <c r="D48" s="5">
        <v>312</v>
      </c>
      <c r="E48" s="5">
        <f t="shared" si="5"/>
        <v>-260</v>
      </c>
      <c r="F48" s="6">
        <f t="shared" si="4"/>
        <v>-45.45454545454546</v>
      </c>
      <c r="G48" s="3"/>
    </row>
    <row r="49" spans="1:7" ht="14.25" customHeight="1" x14ac:dyDescent="0.2">
      <c r="A49" s="10" t="s">
        <v>58</v>
      </c>
      <c r="B49" s="11" t="s">
        <v>59</v>
      </c>
      <c r="C49" s="14"/>
      <c r="D49" s="14"/>
      <c r="E49" s="5"/>
      <c r="F49" s="6"/>
      <c r="G49" s="3"/>
    </row>
    <row r="50" spans="1:7" ht="12.75" customHeight="1" x14ac:dyDescent="0.2">
      <c r="A50" s="14"/>
      <c r="B50" s="17" t="s">
        <v>60</v>
      </c>
      <c r="C50" s="42">
        <f>C54+C57+C60+C63+C66+C69+C72+C75</f>
        <v>2713</v>
      </c>
      <c r="D50" s="42">
        <f>D54+D57+D60+D63+D66+D69+D72+D75</f>
        <v>3857</v>
      </c>
      <c r="E50" s="5">
        <f t="shared" si="5"/>
        <v>1144</v>
      </c>
      <c r="F50" s="6">
        <f>D50/C50*100-100</f>
        <v>42.167342425359379</v>
      </c>
      <c r="G50" s="3"/>
    </row>
    <row r="51" spans="1:7" ht="15.75" customHeight="1" x14ac:dyDescent="0.2">
      <c r="A51" s="14"/>
      <c r="B51" s="17" t="s">
        <v>61</v>
      </c>
      <c r="C51" s="20" t="s">
        <v>62</v>
      </c>
      <c r="D51" s="57">
        <f>D55+D58+D61+D64+D67+D70+D73+D76</f>
        <v>1962.8000000000002</v>
      </c>
      <c r="E51" s="5">
        <f t="shared" si="5"/>
        <v>353.30000000000018</v>
      </c>
      <c r="F51" s="6">
        <f>D51/C51*100-100</f>
        <v>21.950916433675062</v>
      </c>
      <c r="G51" s="3"/>
    </row>
    <row r="52" spans="1:7" ht="15.75" customHeight="1" x14ac:dyDescent="0.2">
      <c r="A52" s="14"/>
      <c r="B52" s="15" t="s">
        <v>63</v>
      </c>
      <c r="C52" s="14"/>
      <c r="D52" s="14"/>
      <c r="E52" s="5"/>
      <c r="F52" s="6"/>
      <c r="G52" s="3"/>
    </row>
    <row r="53" spans="1:7" ht="12" customHeight="1" x14ac:dyDescent="0.2">
      <c r="A53" s="12" t="s">
        <v>64</v>
      </c>
      <c r="B53" s="21" t="s">
        <v>65</v>
      </c>
      <c r="C53" s="14"/>
      <c r="D53" s="14"/>
      <c r="E53" s="5"/>
      <c r="F53" s="6"/>
      <c r="G53" s="3"/>
    </row>
    <row r="54" spans="1:7" ht="14.25" customHeight="1" x14ac:dyDescent="0.2">
      <c r="A54" s="14"/>
      <c r="B54" s="22" t="s">
        <v>60</v>
      </c>
      <c r="C54" s="7">
        <v>30</v>
      </c>
      <c r="D54" s="7">
        <v>18</v>
      </c>
      <c r="E54" s="7">
        <f t="shared" si="5"/>
        <v>-12</v>
      </c>
      <c r="F54" s="9">
        <f>D54/C54*100-100</f>
        <v>-40</v>
      </c>
      <c r="G54" s="3"/>
    </row>
    <row r="55" spans="1:7" ht="15" customHeight="1" x14ac:dyDescent="0.2">
      <c r="A55" s="14"/>
      <c r="B55" s="22" t="s">
        <v>61</v>
      </c>
      <c r="C55" s="9">
        <v>3.8</v>
      </c>
      <c r="D55" s="9">
        <v>1.8</v>
      </c>
      <c r="E55" s="7">
        <f t="shared" si="5"/>
        <v>-1.9999999999999998</v>
      </c>
      <c r="F55" s="9">
        <f>D55/C55*100-100</f>
        <v>-52.631578947368418</v>
      </c>
      <c r="G55" s="3"/>
    </row>
    <row r="56" spans="1:7" ht="15" customHeight="1" x14ac:dyDescent="0.2">
      <c r="A56" s="12" t="s">
        <v>66</v>
      </c>
      <c r="B56" s="21" t="s">
        <v>67</v>
      </c>
      <c r="C56" s="14"/>
      <c r="D56" s="14"/>
      <c r="E56" s="7"/>
      <c r="F56" s="6"/>
      <c r="G56" s="3"/>
    </row>
    <row r="57" spans="1:7" ht="13.5" customHeight="1" x14ac:dyDescent="0.2">
      <c r="A57" s="14"/>
      <c r="B57" s="22" t="s">
        <v>60</v>
      </c>
      <c r="C57" s="7">
        <v>156</v>
      </c>
      <c r="D57" s="7">
        <v>96</v>
      </c>
      <c r="E57" s="7">
        <f t="shared" si="5"/>
        <v>-60</v>
      </c>
      <c r="F57" s="9">
        <f>D57/C57*100-100</f>
        <v>-38.46153846153846</v>
      </c>
      <c r="G57" s="3"/>
    </row>
    <row r="58" spans="1:7" ht="15" customHeight="1" x14ac:dyDescent="0.2">
      <c r="A58" s="14"/>
      <c r="B58" s="22" t="s">
        <v>61</v>
      </c>
      <c r="C58" s="9">
        <v>115.1</v>
      </c>
      <c r="D58" s="9">
        <v>50.7</v>
      </c>
      <c r="E58" s="7">
        <f t="shared" si="5"/>
        <v>-64.399999999999991</v>
      </c>
      <c r="F58" s="9">
        <f>D58/C58*100-100</f>
        <v>-55.951346655082531</v>
      </c>
      <c r="G58" s="3"/>
    </row>
    <row r="59" spans="1:7" ht="11.25" customHeight="1" x14ac:dyDescent="0.2">
      <c r="A59" s="23" t="s">
        <v>68</v>
      </c>
      <c r="B59" s="21" t="s">
        <v>69</v>
      </c>
      <c r="C59" s="14"/>
      <c r="D59" s="14"/>
      <c r="E59" s="7"/>
      <c r="F59" s="6"/>
      <c r="G59" s="3"/>
    </row>
    <row r="60" spans="1:7" ht="12.75" customHeight="1" x14ac:dyDescent="0.2">
      <c r="A60" s="14"/>
      <c r="B60" s="17" t="s">
        <v>60</v>
      </c>
      <c r="C60" s="7">
        <v>26</v>
      </c>
      <c r="D60" s="7">
        <v>10</v>
      </c>
      <c r="E60" s="7">
        <f t="shared" si="5"/>
        <v>-16</v>
      </c>
      <c r="F60" s="9">
        <f>D60/C60*100-100</f>
        <v>-61.538461538461533</v>
      </c>
      <c r="G60" s="3"/>
    </row>
    <row r="61" spans="1:7" ht="15" customHeight="1" x14ac:dyDescent="0.2">
      <c r="A61" s="14"/>
      <c r="B61" s="17" t="s">
        <v>61</v>
      </c>
      <c r="C61" s="9">
        <v>15.2</v>
      </c>
      <c r="D61" s="9">
        <v>0.1</v>
      </c>
      <c r="E61" s="7">
        <f t="shared" si="5"/>
        <v>-15.1</v>
      </c>
      <c r="F61" s="9">
        <f>D61/C61*100-100</f>
        <v>-99.34210526315789</v>
      </c>
      <c r="G61" s="3"/>
    </row>
    <row r="62" spans="1:7" ht="13.5" customHeight="1" x14ac:dyDescent="0.2">
      <c r="A62" s="23" t="s">
        <v>70</v>
      </c>
      <c r="B62" s="21" t="s">
        <v>71</v>
      </c>
      <c r="C62" s="14"/>
      <c r="D62" s="14"/>
      <c r="E62" s="7"/>
      <c r="F62" s="6"/>
      <c r="G62" s="3"/>
    </row>
    <row r="63" spans="1:7" ht="14.25" customHeight="1" x14ac:dyDescent="0.2">
      <c r="A63" s="14"/>
      <c r="B63" s="17" t="s">
        <v>60</v>
      </c>
      <c r="C63" s="7">
        <v>243</v>
      </c>
      <c r="D63" s="7">
        <v>199</v>
      </c>
      <c r="E63" s="7">
        <f t="shared" si="5"/>
        <v>-44</v>
      </c>
      <c r="F63" s="9">
        <f>D63/C63*100-100</f>
        <v>-18.106995884773653</v>
      </c>
      <c r="G63" s="3"/>
    </row>
    <row r="64" spans="1:7" ht="15" customHeight="1" x14ac:dyDescent="0.2">
      <c r="A64" s="14"/>
      <c r="B64" s="17" t="s">
        <v>61</v>
      </c>
      <c r="C64" s="24">
        <v>160.80000000000001</v>
      </c>
      <c r="D64" s="9">
        <v>674.5</v>
      </c>
      <c r="E64" s="7">
        <f t="shared" si="5"/>
        <v>513.70000000000005</v>
      </c>
      <c r="F64" s="9" t="s">
        <v>222</v>
      </c>
      <c r="G64" s="3"/>
    </row>
    <row r="65" spans="1:7" ht="14.25" customHeight="1" x14ac:dyDescent="0.2">
      <c r="A65" s="23" t="s">
        <v>72</v>
      </c>
      <c r="B65" s="21" t="s">
        <v>73</v>
      </c>
      <c r="C65" s="14"/>
      <c r="D65" s="14"/>
      <c r="E65" s="7"/>
      <c r="F65" s="6"/>
      <c r="G65" s="3"/>
    </row>
    <row r="66" spans="1:7" ht="14.25" customHeight="1" x14ac:dyDescent="0.2">
      <c r="A66" s="14"/>
      <c r="B66" s="17" t="s">
        <v>60</v>
      </c>
      <c r="C66" s="19" t="s">
        <v>74</v>
      </c>
      <c r="D66" s="79">
        <v>2708</v>
      </c>
      <c r="E66" s="80">
        <f t="shared" si="5"/>
        <v>1546</v>
      </c>
      <c r="F66" s="9">
        <f>D66/C66*100-100</f>
        <v>133.04647160068845</v>
      </c>
    </row>
    <row r="67" spans="1:7" ht="13.5" customHeight="1" x14ac:dyDescent="0.2">
      <c r="A67" s="14"/>
      <c r="B67" s="17" t="s">
        <v>61</v>
      </c>
      <c r="C67" s="24">
        <v>597.5</v>
      </c>
      <c r="D67" s="24">
        <v>614.70000000000005</v>
      </c>
      <c r="E67" s="7">
        <f t="shared" si="5"/>
        <v>17.200000000000045</v>
      </c>
      <c r="F67" s="9">
        <f>D67/C67*100-100</f>
        <v>2.8786610878661207</v>
      </c>
    </row>
    <row r="68" spans="1:7" ht="26.25" customHeight="1" x14ac:dyDescent="0.2">
      <c r="A68" s="23" t="s">
        <v>75</v>
      </c>
      <c r="B68" s="16" t="s">
        <v>193</v>
      </c>
      <c r="C68" s="25"/>
      <c r="D68" s="25"/>
      <c r="E68" s="7"/>
      <c r="F68" s="6"/>
    </row>
    <row r="69" spans="1:7" ht="15" customHeight="1" x14ac:dyDescent="0.2">
      <c r="A69" s="14"/>
      <c r="B69" s="22" t="s">
        <v>60</v>
      </c>
      <c r="C69" s="7">
        <v>272</v>
      </c>
      <c r="D69" s="7">
        <v>182</v>
      </c>
      <c r="E69" s="7">
        <f t="shared" si="5"/>
        <v>-90</v>
      </c>
      <c r="F69" s="9">
        <f>D69/C69*100-100</f>
        <v>-33.088235294117652</v>
      </c>
    </row>
    <row r="70" spans="1:7" ht="18" customHeight="1" x14ac:dyDescent="0.2">
      <c r="A70" s="14"/>
      <c r="B70" s="22" t="s">
        <v>61</v>
      </c>
      <c r="C70" s="24">
        <v>334.2</v>
      </c>
      <c r="D70" s="36">
        <v>150.9</v>
      </c>
      <c r="E70" s="7">
        <f t="shared" si="5"/>
        <v>-183.29999999999998</v>
      </c>
      <c r="F70" s="9">
        <f>D70/C70*100-100</f>
        <v>-54.847396768402149</v>
      </c>
    </row>
    <row r="71" spans="1:7" ht="24.75" customHeight="1" x14ac:dyDescent="0.2">
      <c r="A71" s="23" t="s">
        <v>77</v>
      </c>
      <c r="B71" s="21" t="s">
        <v>78</v>
      </c>
      <c r="C71" s="14"/>
      <c r="D71" s="14"/>
      <c r="E71" s="7"/>
      <c r="F71" s="6"/>
    </row>
    <row r="72" spans="1:7" ht="15" customHeight="1" x14ac:dyDescent="0.2">
      <c r="A72" s="14"/>
      <c r="B72" s="22" t="s">
        <v>60</v>
      </c>
      <c r="C72" s="7">
        <v>383</v>
      </c>
      <c r="D72" s="7">
        <v>353</v>
      </c>
      <c r="E72" s="7">
        <f t="shared" si="5"/>
        <v>-30</v>
      </c>
      <c r="F72" s="9">
        <f>D72/C72*100-100</f>
        <v>-7.8328981723237519</v>
      </c>
    </row>
    <row r="73" spans="1:7" ht="13.5" customHeight="1" x14ac:dyDescent="0.2">
      <c r="A73" s="14"/>
      <c r="B73" s="22" t="s">
        <v>61</v>
      </c>
      <c r="C73" s="24">
        <v>118.4</v>
      </c>
      <c r="D73" s="9">
        <v>442.3</v>
      </c>
      <c r="E73" s="7">
        <f t="shared" si="5"/>
        <v>323.89999999999998</v>
      </c>
      <c r="F73" s="9" t="s">
        <v>223</v>
      </c>
    </row>
    <row r="74" spans="1:7" ht="14.25" customHeight="1" x14ac:dyDescent="0.2">
      <c r="A74" s="23" t="s">
        <v>79</v>
      </c>
      <c r="B74" s="21" t="s">
        <v>80</v>
      </c>
      <c r="C74" s="14"/>
      <c r="D74" s="14"/>
      <c r="E74" s="7"/>
      <c r="F74" s="6"/>
    </row>
    <row r="75" spans="1:7" ht="16.5" customHeight="1" x14ac:dyDescent="0.2">
      <c r="A75" s="14"/>
      <c r="B75" s="22" t="s">
        <v>60</v>
      </c>
      <c r="C75" s="7">
        <v>441</v>
      </c>
      <c r="D75" s="7">
        <v>291</v>
      </c>
      <c r="E75" s="7">
        <f t="shared" si="5"/>
        <v>-150</v>
      </c>
      <c r="F75" s="9">
        <f>D75/C75*100-100</f>
        <v>-34.013605442176882</v>
      </c>
    </row>
    <row r="76" spans="1:7" ht="15" customHeight="1" x14ac:dyDescent="0.2">
      <c r="A76" s="14"/>
      <c r="B76" s="22" t="s">
        <v>61</v>
      </c>
      <c r="C76" s="24">
        <v>264.5</v>
      </c>
      <c r="D76" s="9">
        <v>27.8</v>
      </c>
      <c r="E76" s="7">
        <f t="shared" si="5"/>
        <v>-236.7</v>
      </c>
      <c r="F76" s="9">
        <f>D76/C76*100-100</f>
        <v>-89.489603024574677</v>
      </c>
    </row>
    <row r="77" spans="1:7" ht="12" customHeight="1" x14ac:dyDescent="0.2">
      <c r="A77" s="76" t="s">
        <v>81</v>
      </c>
      <c r="B77" s="77"/>
      <c r="C77" s="77"/>
      <c r="D77" s="77"/>
      <c r="E77" s="77"/>
      <c r="F77" s="78"/>
    </row>
    <row r="78" spans="1:7" ht="27.95" customHeight="1" x14ac:dyDescent="0.2">
      <c r="A78" s="26" t="s">
        <v>82</v>
      </c>
      <c r="B78" s="16" t="s">
        <v>194</v>
      </c>
      <c r="C78" s="27">
        <f>C79+C80+C81+C82</f>
        <v>685</v>
      </c>
      <c r="D78" s="27">
        <f>D79+D80+D81+D82</f>
        <v>638</v>
      </c>
      <c r="E78" s="27">
        <f>D78-C78</f>
        <v>-47</v>
      </c>
      <c r="F78" s="28">
        <f t="shared" ref="F78:F93" si="6">D78/C78*100-100</f>
        <v>-6.8613138686131379</v>
      </c>
    </row>
    <row r="79" spans="1:7" ht="27.75" customHeight="1" x14ac:dyDescent="0.2">
      <c r="A79" s="12" t="s">
        <v>83</v>
      </c>
      <c r="B79" s="16" t="s">
        <v>195</v>
      </c>
      <c r="C79" s="7">
        <v>249</v>
      </c>
      <c r="D79" s="7">
        <v>269</v>
      </c>
      <c r="E79" s="7">
        <f>D79-C79</f>
        <v>20</v>
      </c>
      <c r="F79" s="36">
        <f t="shared" si="6"/>
        <v>8.0321285140562395</v>
      </c>
    </row>
    <row r="80" spans="1:7" ht="16.5" customHeight="1" x14ac:dyDescent="0.2">
      <c r="A80" s="12" t="s">
        <v>84</v>
      </c>
      <c r="B80" s="39" t="s">
        <v>85</v>
      </c>
      <c r="C80" s="7">
        <v>338</v>
      </c>
      <c r="D80" s="7">
        <v>289</v>
      </c>
      <c r="E80" s="7">
        <f t="shared" ref="E80:E82" si="7">D80-C80</f>
        <v>-49</v>
      </c>
      <c r="F80" s="36">
        <f t="shared" si="6"/>
        <v>-14.497041420118336</v>
      </c>
    </row>
    <row r="81" spans="1:6" ht="17.25" customHeight="1" x14ac:dyDescent="0.2">
      <c r="A81" s="12" t="s">
        <v>84</v>
      </c>
      <c r="B81" s="39" t="s">
        <v>86</v>
      </c>
      <c r="C81" s="7">
        <v>2</v>
      </c>
      <c r="D81" s="7">
        <v>4</v>
      </c>
      <c r="E81" s="7">
        <f t="shared" si="7"/>
        <v>2</v>
      </c>
      <c r="F81" s="36">
        <f t="shared" si="6"/>
        <v>100</v>
      </c>
    </row>
    <row r="82" spans="1:6" ht="15" customHeight="1" x14ac:dyDescent="0.2">
      <c r="A82" s="12" t="s">
        <v>87</v>
      </c>
      <c r="B82" s="39" t="s">
        <v>88</v>
      </c>
      <c r="C82" s="7">
        <v>96</v>
      </c>
      <c r="D82" s="7">
        <v>76</v>
      </c>
      <c r="E82" s="7">
        <f t="shared" si="7"/>
        <v>-20</v>
      </c>
      <c r="F82" s="36">
        <f t="shared" si="6"/>
        <v>-20.833333333333343</v>
      </c>
    </row>
    <row r="83" spans="1:6" ht="29.25" customHeight="1" x14ac:dyDescent="0.2">
      <c r="A83" s="29" t="s">
        <v>89</v>
      </c>
      <c r="B83" s="16" t="s">
        <v>196</v>
      </c>
      <c r="C83" s="27">
        <v>572</v>
      </c>
      <c r="D83" s="27">
        <v>576</v>
      </c>
      <c r="E83" s="27">
        <f>D83-C83</f>
        <v>4</v>
      </c>
      <c r="F83" s="28">
        <f t="shared" si="6"/>
        <v>0.69930069930070715</v>
      </c>
    </row>
    <row r="84" spans="1:6" ht="31.5" customHeight="1" x14ac:dyDescent="0.2">
      <c r="A84" s="29" t="s">
        <v>90</v>
      </c>
      <c r="B84" s="11" t="s">
        <v>203</v>
      </c>
      <c r="C84" s="28">
        <v>1260.5999999999999</v>
      </c>
      <c r="D84" s="38">
        <v>604.20000000000005</v>
      </c>
      <c r="E84" s="27">
        <f>D84-C84</f>
        <v>-656.39999999999986</v>
      </c>
      <c r="F84" s="28">
        <f t="shared" si="6"/>
        <v>-52.07044264635887</v>
      </c>
    </row>
    <row r="85" spans="1:6" ht="41.25" customHeight="1" x14ac:dyDescent="0.2">
      <c r="A85" s="29" t="s">
        <v>91</v>
      </c>
      <c r="B85" s="11" t="s">
        <v>202</v>
      </c>
      <c r="C85" s="27">
        <f>C86+C87+C88</f>
        <v>728</v>
      </c>
      <c r="D85" s="27">
        <f>D86+D87+D88</f>
        <v>681</v>
      </c>
      <c r="E85" s="27">
        <f>D85-C85</f>
        <v>-47</v>
      </c>
      <c r="F85" s="28">
        <f t="shared" si="6"/>
        <v>-6.4560439560439562</v>
      </c>
    </row>
    <row r="86" spans="1:6" ht="26.25" customHeight="1" x14ac:dyDescent="0.2">
      <c r="A86" s="12" t="s">
        <v>92</v>
      </c>
      <c r="B86" s="16" t="s">
        <v>197</v>
      </c>
      <c r="C86" s="35">
        <v>352</v>
      </c>
      <c r="D86" s="35">
        <v>311</v>
      </c>
      <c r="E86" s="35">
        <f>D86-C86</f>
        <v>-41</v>
      </c>
      <c r="F86" s="36">
        <f t="shared" si="6"/>
        <v>-11.647727272727266</v>
      </c>
    </row>
    <row r="87" spans="1:6" ht="25.5" customHeight="1" x14ac:dyDescent="0.2">
      <c r="A87" s="12" t="s">
        <v>93</v>
      </c>
      <c r="B87" s="39" t="s">
        <v>94</v>
      </c>
      <c r="C87" s="35">
        <v>227</v>
      </c>
      <c r="D87" s="35">
        <v>243</v>
      </c>
      <c r="E87" s="35">
        <f t="shared" ref="E87:E88" si="8">D87-C87</f>
        <v>16</v>
      </c>
      <c r="F87" s="36">
        <f t="shared" si="6"/>
        <v>7.0484581497797478</v>
      </c>
    </row>
    <row r="88" spans="1:6" ht="28.5" customHeight="1" x14ac:dyDescent="0.2">
      <c r="A88" s="12" t="s">
        <v>95</v>
      </c>
      <c r="B88" s="39" t="s">
        <v>96</v>
      </c>
      <c r="C88" s="35">
        <v>149</v>
      </c>
      <c r="D88" s="35">
        <v>127</v>
      </c>
      <c r="E88" s="35">
        <f t="shared" si="8"/>
        <v>-22</v>
      </c>
      <c r="F88" s="36">
        <f t="shared" si="6"/>
        <v>-14.765100671140942</v>
      </c>
    </row>
    <row r="89" spans="1:6" ht="27" customHeight="1" x14ac:dyDescent="0.2">
      <c r="A89" s="30">
        <v>4</v>
      </c>
      <c r="B89" s="11" t="s">
        <v>97</v>
      </c>
      <c r="C89" s="27">
        <f>C90+C91+C92+C93</f>
        <v>167</v>
      </c>
      <c r="D89" s="27">
        <f>D90+D91+D92+D93</f>
        <v>111</v>
      </c>
      <c r="E89" s="27">
        <f>D89-C89</f>
        <v>-56</v>
      </c>
      <c r="F89" s="28">
        <f t="shared" si="6"/>
        <v>-33.532934131736525</v>
      </c>
    </row>
    <row r="90" spans="1:6" ht="19.5" customHeight="1" x14ac:dyDescent="0.2">
      <c r="A90" s="31" t="s">
        <v>98</v>
      </c>
      <c r="B90" s="17" t="s">
        <v>99</v>
      </c>
      <c r="C90" s="7">
        <v>60</v>
      </c>
      <c r="D90" s="7">
        <v>35</v>
      </c>
      <c r="E90" s="7">
        <f>D90-C90</f>
        <v>-25</v>
      </c>
      <c r="F90" s="36">
        <f t="shared" si="6"/>
        <v>-41.666666666666664</v>
      </c>
    </row>
    <row r="91" spans="1:6" ht="15.75" customHeight="1" x14ac:dyDescent="0.2">
      <c r="A91" s="31" t="s">
        <v>100</v>
      </c>
      <c r="B91" s="17" t="s">
        <v>101</v>
      </c>
      <c r="C91" s="7">
        <v>40</v>
      </c>
      <c r="D91" s="7">
        <v>27</v>
      </c>
      <c r="E91" s="7">
        <f t="shared" ref="E91:E93" si="9">D91-C91</f>
        <v>-13</v>
      </c>
      <c r="F91" s="36">
        <f t="shared" si="6"/>
        <v>-32.5</v>
      </c>
    </row>
    <row r="92" spans="1:6" ht="14.25" customHeight="1" x14ac:dyDescent="0.2">
      <c r="A92" s="31" t="s">
        <v>102</v>
      </c>
      <c r="B92" s="17" t="s">
        <v>103</v>
      </c>
      <c r="C92" s="7">
        <v>57</v>
      </c>
      <c r="D92" s="7">
        <v>37</v>
      </c>
      <c r="E92" s="7">
        <f t="shared" si="9"/>
        <v>-20</v>
      </c>
      <c r="F92" s="36">
        <f t="shared" si="6"/>
        <v>-35.087719298245617</v>
      </c>
    </row>
    <row r="93" spans="1:6" ht="17.25" customHeight="1" x14ac:dyDescent="0.2">
      <c r="A93" s="31" t="s">
        <v>104</v>
      </c>
      <c r="B93" s="17" t="s">
        <v>105</v>
      </c>
      <c r="C93" s="7">
        <v>10</v>
      </c>
      <c r="D93" s="7">
        <v>12</v>
      </c>
      <c r="E93" s="7">
        <f t="shared" si="9"/>
        <v>2</v>
      </c>
      <c r="F93" s="36">
        <f t="shared" si="6"/>
        <v>20</v>
      </c>
    </row>
    <row r="94" spans="1:6" ht="40.5" customHeight="1" x14ac:dyDescent="0.2">
      <c r="A94" s="32">
        <v>5</v>
      </c>
      <c r="B94" s="40" t="s">
        <v>201</v>
      </c>
      <c r="C94" s="43">
        <f>SUM(C95:C98)</f>
        <v>33</v>
      </c>
      <c r="D94" s="43">
        <f>SUM(D95:D98)</f>
        <v>39</v>
      </c>
      <c r="E94" s="43">
        <f>D94-C94</f>
        <v>6</v>
      </c>
      <c r="F94" s="46">
        <f>D94/C94*100-100</f>
        <v>18.181818181818187</v>
      </c>
    </row>
    <row r="95" spans="1:6" ht="12.75" customHeight="1" x14ac:dyDescent="0.2">
      <c r="A95" s="31" t="s">
        <v>106</v>
      </c>
      <c r="B95" s="17" t="s">
        <v>107</v>
      </c>
      <c r="C95" s="7">
        <v>0</v>
      </c>
      <c r="D95" s="7">
        <v>0</v>
      </c>
      <c r="E95" s="7">
        <f>D95-C95</f>
        <v>0</v>
      </c>
      <c r="F95" s="48" t="s">
        <v>4</v>
      </c>
    </row>
    <row r="96" spans="1:6" ht="15" customHeight="1" x14ac:dyDescent="0.2">
      <c r="A96" s="31" t="s">
        <v>108</v>
      </c>
      <c r="B96" s="17" t="s">
        <v>109</v>
      </c>
      <c r="C96" s="7">
        <v>3</v>
      </c>
      <c r="D96" s="7">
        <v>18</v>
      </c>
      <c r="E96" s="7">
        <f t="shared" ref="E96:E98" si="10">D96-C96</f>
        <v>15</v>
      </c>
      <c r="F96" s="48" t="s">
        <v>224</v>
      </c>
    </row>
    <row r="97" spans="1:6" ht="15" customHeight="1" x14ac:dyDescent="0.2">
      <c r="A97" s="31" t="s">
        <v>110</v>
      </c>
      <c r="B97" s="17" t="s">
        <v>111</v>
      </c>
      <c r="C97" s="7">
        <v>0</v>
      </c>
      <c r="D97" s="7">
        <v>2</v>
      </c>
      <c r="E97" s="7">
        <f t="shared" si="10"/>
        <v>2</v>
      </c>
      <c r="F97" s="48" t="s">
        <v>3</v>
      </c>
    </row>
    <row r="98" spans="1:6" ht="15.75" customHeight="1" x14ac:dyDescent="0.2">
      <c r="A98" s="31" t="s">
        <v>112</v>
      </c>
      <c r="B98" s="17" t="s">
        <v>113</v>
      </c>
      <c r="C98" s="7">
        <v>30</v>
      </c>
      <c r="D98" s="7">
        <v>19</v>
      </c>
      <c r="E98" s="7">
        <f t="shared" si="10"/>
        <v>-11</v>
      </c>
      <c r="F98" s="48">
        <f t="shared" ref="F98" si="11">D98/C98*100-100</f>
        <v>-36.666666666666671</v>
      </c>
    </row>
    <row r="99" spans="1:6" ht="29.25" customHeight="1" x14ac:dyDescent="0.2">
      <c r="A99" s="32">
        <v>6</v>
      </c>
      <c r="B99" s="40" t="s">
        <v>200</v>
      </c>
      <c r="C99" s="33"/>
      <c r="D99" s="33"/>
      <c r="E99" s="33"/>
      <c r="F99" s="33"/>
    </row>
    <row r="100" spans="1:6" ht="11.25" customHeight="1" x14ac:dyDescent="0.2">
      <c r="A100" s="29" t="s">
        <v>114</v>
      </c>
      <c r="B100" s="11" t="s">
        <v>115</v>
      </c>
      <c r="C100" s="14"/>
      <c r="D100" s="14"/>
      <c r="E100" s="14"/>
      <c r="F100" s="14"/>
    </row>
    <row r="101" spans="1:6" ht="14.25" customHeight="1" x14ac:dyDescent="0.2">
      <c r="A101" s="14"/>
      <c r="B101" s="17" t="s">
        <v>116</v>
      </c>
      <c r="C101" s="44">
        <f>C104+C107+C110+C113</f>
        <v>1137</v>
      </c>
      <c r="D101" s="44">
        <f>D104+D107+D110+D113</f>
        <v>1087</v>
      </c>
      <c r="E101" s="27">
        <f>D101-C101</f>
        <v>-50</v>
      </c>
      <c r="F101" s="28">
        <f>D101/C101*100-100</f>
        <v>-4.3975373790677139</v>
      </c>
    </row>
    <row r="102" spans="1:6" ht="17.25" customHeight="1" x14ac:dyDescent="0.2">
      <c r="A102" s="14"/>
      <c r="B102" s="17" t="s">
        <v>117</v>
      </c>
      <c r="C102" s="28">
        <f>C105+C108+C111+C114</f>
        <v>542.40000000000009</v>
      </c>
      <c r="D102" s="28">
        <f>D105+D108+D111+D114</f>
        <v>1286.2</v>
      </c>
      <c r="E102" s="27">
        <f>D102-C102</f>
        <v>743.8</v>
      </c>
      <c r="F102" s="28" t="s">
        <v>76</v>
      </c>
    </row>
    <row r="103" spans="1:6" ht="14.25" customHeight="1" x14ac:dyDescent="0.2">
      <c r="A103" s="12" t="s">
        <v>118</v>
      </c>
      <c r="B103" s="34" t="s">
        <v>119</v>
      </c>
      <c r="C103" s="14"/>
      <c r="D103" s="14"/>
      <c r="E103" s="14"/>
      <c r="F103" s="6"/>
    </row>
    <row r="104" spans="1:6" ht="15" customHeight="1" x14ac:dyDescent="0.2">
      <c r="A104" s="14"/>
      <c r="B104" s="17" t="s">
        <v>116</v>
      </c>
      <c r="C104" s="7">
        <v>70</v>
      </c>
      <c r="D104" s="7">
        <v>32</v>
      </c>
      <c r="E104" s="7">
        <f>D104-C104</f>
        <v>-38</v>
      </c>
      <c r="F104" s="9">
        <f t="shared" ref="F104:F138" si="12">D104/C104*100-100</f>
        <v>-54.285714285714285</v>
      </c>
    </row>
    <row r="105" spans="1:6" ht="16.5" customHeight="1" x14ac:dyDescent="0.2">
      <c r="A105" s="14"/>
      <c r="B105" s="17" t="s">
        <v>117</v>
      </c>
      <c r="C105" s="9">
        <v>10</v>
      </c>
      <c r="D105" s="9">
        <v>3.5</v>
      </c>
      <c r="E105" s="7">
        <f>D105-C105</f>
        <v>-6.5</v>
      </c>
      <c r="F105" s="9">
        <f t="shared" si="12"/>
        <v>-65</v>
      </c>
    </row>
    <row r="106" spans="1:6" ht="11.25" customHeight="1" x14ac:dyDescent="0.2">
      <c r="A106" s="12" t="s">
        <v>120</v>
      </c>
      <c r="B106" s="13" t="s">
        <v>121</v>
      </c>
      <c r="C106" s="14"/>
      <c r="D106" s="14"/>
      <c r="E106" s="14"/>
      <c r="F106" s="6"/>
    </row>
    <row r="107" spans="1:6" ht="13.5" customHeight="1" x14ac:dyDescent="0.2">
      <c r="A107" s="14"/>
      <c r="B107" s="17" t="s">
        <v>116</v>
      </c>
      <c r="C107" s="7">
        <v>18</v>
      </c>
      <c r="D107" s="7">
        <v>33</v>
      </c>
      <c r="E107" s="7">
        <f>D107-C107</f>
        <v>15</v>
      </c>
      <c r="F107" s="9">
        <f t="shared" si="12"/>
        <v>83.333333333333314</v>
      </c>
    </row>
    <row r="108" spans="1:6" ht="15" customHeight="1" x14ac:dyDescent="0.2">
      <c r="A108" s="14"/>
      <c r="B108" s="17" t="s">
        <v>117</v>
      </c>
      <c r="C108" s="9">
        <v>4.4000000000000004</v>
      </c>
      <c r="D108" s="9">
        <v>0.4</v>
      </c>
      <c r="E108" s="7">
        <f>D108-C108</f>
        <v>-4</v>
      </c>
      <c r="F108" s="9">
        <f t="shared" si="12"/>
        <v>-90.909090909090907</v>
      </c>
    </row>
    <row r="109" spans="1:6" ht="28.5" customHeight="1" x14ac:dyDescent="0.2">
      <c r="A109" s="12" t="s">
        <v>122</v>
      </c>
      <c r="B109" s="21" t="s">
        <v>204</v>
      </c>
      <c r="C109" s="25"/>
      <c r="D109" s="25"/>
      <c r="E109" s="25"/>
      <c r="F109" s="6"/>
    </row>
    <row r="110" spans="1:6" ht="17.25" customHeight="1" x14ac:dyDescent="0.2">
      <c r="A110" s="14"/>
      <c r="B110" s="17" t="s">
        <v>123</v>
      </c>
      <c r="C110" s="7">
        <v>177</v>
      </c>
      <c r="D110" s="7">
        <v>113</v>
      </c>
      <c r="E110" s="7">
        <f>D110-C110</f>
        <v>-64</v>
      </c>
      <c r="F110" s="9">
        <f>D110/C110*100-100</f>
        <v>-36.158192090395481</v>
      </c>
    </row>
    <row r="111" spans="1:6" ht="18" customHeight="1" x14ac:dyDescent="0.2">
      <c r="A111" s="14"/>
      <c r="B111" s="17" t="s">
        <v>117</v>
      </c>
      <c r="C111" s="9">
        <v>82.9</v>
      </c>
      <c r="D111" s="9">
        <v>72.5</v>
      </c>
      <c r="E111" s="7">
        <f>D111-C111</f>
        <v>-10.400000000000006</v>
      </c>
      <c r="F111" s="9">
        <f>D111/C111*100-100</f>
        <v>-12.545235223160446</v>
      </c>
    </row>
    <row r="112" spans="1:6" ht="11.25" customHeight="1" x14ac:dyDescent="0.2">
      <c r="A112" s="12" t="s">
        <v>124</v>
      </c>
      <c r="B112" s="13" t="s">
        <v>42</v>
      </c>
      <c r="C112" s="14"/>
      <c r="D112" s="14"/>
      <c r="E112" s="14"/>
      <c r="F112" s="6"/>
    </row>
    <row r="113" spans="1:7" ht="13.5" customHeight="1" x14ac:dyDescent="0.2">
      <c r="A113" s="14"/>
      <c r="B113" s="17" t="s">
        <v>116</v>
      </c>
      <c r="C113" s="7">
        <v>872</v>
      </c>
      <c r="D113" s="7">
        <v>909</v>
      </c>
      <c r="E113" s="7">
        <f>D113-C113</f>
        <v>37</v>
      </c>
      <c r="F113" s="9">
        <f t="shared" si="12"/>
        <v>4.2431192660550465</v>
      </c>
    </row>
    <row r="114" spans="1:7" ht="15" customHeight="1" x14ac:dyDescent="0.2">
      <c r="A114" s="14"/>
      <c r="B114" s="17" t="s">
        <v>117</v>
      </c>
      <c r="C114" s="24">
        <v>445.1</v>
      </c>
      <c r="D114" s="24">
        <v>1209.8</v>
      </c>
      <c r="E114" s="7">
        <f>D114-C114</f>
        <v>764.69999999999993</v>
      </c>
      <c r="F114" s="9" t="s">
        <v>225</v>
      </c>
    </row>
    <row r="115" spans="1:7" ht="19.5" customHeight="1" x14ac:dyDescent="0.2">
      <c r="A115" s="29" t="s">
        <v>125</v>
      </c>
      <c r="B115" s="11" t="s">
        <v>126</v>
      </c>
      <c r="C115" s="27">
        <f>C116+C117+C118</f>
        <v>205</v>
      </c>
      <c r="D115" s="27">
        <f>D116+D117+D118</f>
        <v>221</v>
      </c>
      <c r="E115" s="27">
        <f>D115-C115</f>
        <v>16</v>
      </c>
      <c r="F115" s="28">
        <f t="shared" si="12"/>
        <v>7.8048780487804947</v>
      </c>
    </row>
    <row r="116" spans="1:7" ht="15.75" customHeight="1" x14ac:dyDescent="0.2">
      <c r="A116" s="12" t="s">
        <v>127</v>
      </c>
      <c r="B116" s="17" t="s">
        <v>128</v>
      </c>
      <c r="C116" s="7">
        <v>162</v>
      </c>
      <c r="D116" s="7">
        <v>175</v>
      </c>
      <c r="E116" s="7">
        <f>D116-C116</f>
        <v>13</v>
      </c>
      <c r="F116" s="9">
        <f t="shared" si="12"/>
        <v>8.0246913580246826</v>
      </c>
    </row>
    <row r="117" spans="1:7" ht="15" customHeight="1" x14ac:dyDescent="0.2">
      <c r="A117" s="12" t="s">
        <v>129</v>
      </c>
      <c r="B117" s="17" t="s">
        <v>130</v>
      </c>
      <c r="C117" s="7">
        <v>21</v>
      </c>
      <c r="D117" s="7">
        <v>15</v>
      </c>
      <c r="E117" s="7">
        <f t="shared" ref="E117:E118" si="13">D117-C117</f>
        <v>-6</v>
      </c>
      <c r="F117" s="9">
        <f t="shared" si="12"/>
        <v>-28.571428571428569</v>
      </c>
    </row>
    <row r="118" spans="1:7" ht="18" customHeight="1" x14ac:dyDescent="0.2">
      <c r="A118" s="12" t="s">
        <v>131</v>
      </c>
      <c r="B118" s="17" t="s">
        <v>132</v>
      </c>
      <c r="C118" s="7">
        <v>22</v>
      </c>
      <c r="D118" s="7">
        <v>31</v>
      </c>
      <c r="E118" s="7">
        <f t="shared" si="13"/>
        <v>9</v>
      </c>
      <c r="F118" s="9">
        <f t="shared" si="12"/>
        <v>40.909090909090907</v>
      </c>
    </row>
    <row r="119" spans="1:7" ht="13.5" customHeight="1" x14ac:dyDescent="0.2">
      <c r="A119" s="29" t="s">
        <v>133</v>
      </c>
      <c r="B119" s="11" t="s">
        <v>134</v>
      </c>
      <c r="C119" s="5">
        <f>C120+C121+C122</f>
        <v>8</v>
      </c>
      <c r="D119" s="5">
        <f>D120+D121+D122</f>
        <v>4</v>
      </c>
      <c r="E119" s="5">
        <f>D119-C119</f>
        <v>-4</v>
      </c>
      <c r="F119" s="6">
        <f t="shared" si="12"/>
        <v>-50</v>
      </c>
    </row>
    <row r="120" spans="1:7" ht="16.5" customHeight="1" x14ac:dyDescent="0.2">
      <c r="A120" s="12" t="s">
        <v>135</v>
      </c>
      <c r="B120" s="17" t="s">
        <v>136</v>
      </c>
      <c r="C120" s="7">
        <v>4</v>
      </c>
      <c r="D120" s="7">
        <v>2</v>
      </c>
      <c r="E120" s="7">
        <f>D120-C120</f>
        <v>-2</v>
      </c>
      <c r="F120" s="9">
        <f t="shared" si="12"/>
        <v>-50</v>
      </c>
    </row>
    <row r="121" spans="1:7" ht="15" customHeight="1" x14ac:dyDescent="0.2">
      <c r="A121" s="12" t="s">
        <v>137</v>
      </c>
      <c r="B121" s="17" t="s">
        <v>138</v>
      </c>
      <c r="C121" s="7">
        <v>0</v>
      </c>
      <c r="D121" s="7">
        <v>2</v>
      </c>
      <c r="E121" s="7">
        <f t="shared" ref="E121:E124" si="14">D121-C121</f>
        <v>2</v>
      </c>
      <c r="F121" s="9" t="s">
        <v>4</v>
      </c>
    </row>
    <row r="122" spans="1:7" ht="15.75" customHeight="1" x14ac:dyDescent="0.2">
      <c r="A122" s="12" t="s">
        <v>139</v>
      </c>
      <c r="B122" s="17" t="s">
        <v>140</v>
      </c>
      <c r="C122" s="7">
        <v>4</v>
      </c>
      <c r="D122" s="7">
        <v>0</v>
      </c>
      <c r="E122" s="7">
        <f t="shared" si="14"/>
        <v>-4</v>
      </c>
      <c r="F122" s="9">
        <f t="shared" si="12"/>
        <v>-100</v>
      </c>
    </row>
    <row r="123" spans="1:7" ht="27.75" customHeight="1" x14ac:dyDescent="0.2">
      <c r="A123" s="29" t="s">
        <v>141</v>
      </c>
      <c r="B123" s="11" t="s">
        <v>142</v>
      </c>
      <c r="C123" s="35">
        <v>0</v>
      </c>
      <c r="D123" s="35">
        <v>0</v>
      </c>
      <c r="E123" s="35">
        <f t="shared" si="14"/>
        <v>0</v>
      </c>
      <c r="F123" s="36" t="s">
        <v>4</v>
      </c>
    </row>
    <row r="124" spans="1:7" ht="51.75" customHeight="1" x14ac:dyDescent="0.2">
      <c r="A124" s="26" t="s">
        <v>143</v>
      </c>
      <c r="B124" s="11" t="s">
        <v>205</v>
      </c>
      <c r="C124" s="35">
        <v>0</v>
      </c>
      <c r="D124" s="35">
        <v>0</v>
      </c>
      <c r="E124" s="35">
        <f t="shared" si="14"/>
        <v>0</v>
      </c>
      <c r="F124" s="36" t="s">
        <v>4</v>
      </c>
    </row>
    <row r="125" spans="1:7" ht="38.25" customHeight="1" x14ac:dyDescent="0.2">
      <c r="A125" s="37" t="s">
        <v>144</v>
      </c>
      <c r="B125" s="11" t="s">
        <v>145</v>
      </c>
      <c r="C125" s="44">
        <f>C126+C127+C128</f>
        <v>1185</v>
      </c>
      <c r="D125" s="44">
        <f>D126+D127+D128</f>
        <v>987</v>
      </c>
      <c r="E125" s="27">
        <f>D125-C125</f>
        <v>-198</v>
      </c>
      <c r="F125" s="28">
        <f t="shared" si="12"/>
        <v>-16.708860759493675</v>
      </c>
      <c r="G125" s="4"/>
    </row>
    <row r="126" spans="1:7" ht="16.5" customHeight="1" x14ac:dyDescent="0.2">
      <c r="A126" s="12" t="s">
        <v>146</v>
      </c>
      <c r="B126" s="17" t="s">
        <v>147</v>
      </c>
      <c r="C126" s="7">
        <v>445</v>
      </c>
      <c r="D126" s="7">
        <v>378</v>
      </c>
      <c r="E126" s="7">
        <f>D126-C126</f>
        <v>-67</v>
      </c>
      <c r="F126" s="9">
        <f t="shared" si="12"/>
        <v>-15.056179775280896</v>
      </c>
      <c r="G126" s="3"/>
    </row>
    <row r="127" spans="1:7" ht="16.5" customHeight="1" x14ac:dyDescent="0.2">
      <c r="A127" s="12" t="s">
        <v>148</v>
      </c>
      <c r="B127" s="17" t="s">
        <v>149</v>
      </c>
      <c r="C127" s="7">
        <v>402</v>
      </c>
      <c r="D127" s="7">
        <v>243</v>
      </c>
      <c r="E127" s="7">
        <f t="shared" ref="E127:E128" si="15">D127-C127</f>
        <v>-159</v>
      </c>
      <c r="F127" s="9">
        <f t="shared" si="12"/>
        <v>-39.552238805970156</v>
      </c>
      <c r="G127" s="3"/>
    </row>
    <row r="128" spans="1:7" ht="15" customHeight="1" x14ac:dyDescent="0.2">
      <c r="A128" s="12" t="s">
        <v>150</v>
      </c>
      <c r="B128" s="17" t="s">
        <v>42</v>
      </c>
      <c r="C128" s="7">
        <v>338</v>
      </c>
      <c r="D128" s="7">
        <v>366</v>
      </c>
      <c r="E128" s="7">
        <f t="shared" si="15"/>
        <v>28</v>
      </c>
      <c r="F128" s="9">
        <f t="shared" si="12"/>
        <v>8.2840236686390512</v>
      </c>
      <c r="G128" s="3"/>
    </row>
    <row r="129" spans="1:7" ht="26.25" customHeight="1" x14ac:dyDescent="0.2">
      <c r="A129" s="10" t="s">
        <v>151</v>
      </c>
      <c r="B129" s="16" t="s">
        <v>198</v>
      </c>
      <c r="C129" s="27">
        <v>209</v>
      </c>
      <c r="D129" s="27">
        <v>260</v>
      </c>
      <c r="E129" s="27">
        <f>D129-C129</f>
        <v>51</v>
      </c>
      <c r="F129" s="28">
        <f t="shared" si="12"/>
        <v>24.401913875598098</v>
      </c>
      <c r="G129" s="1"/>
    </row>
    <row r="130" spans="1:7" ht="13.5" customHeight="1" x14ac:dyDescent="0.2">
      <c r="A130" s="12" t="s">
        <v>152</v>
      </c>
      <c r="B130" s="17" t="s">
        <v>153</v>
      </c>
      <c r="C130" s="7">
        <v>12</v>
      </c>
      <c r="D130" s="7">
        <v>6</v>
      </c>
      <c r="E130" s="7">
        <f>D130-C130</f>
        <v>-6</v>
      </c>
      <c r="F130" s="9">
        <f t="shared" si="12"/>
        <v>-50</v>
      </c>
      <c r="G130" s="3"/>
    </row>
    <row r="131" spans="1:7" ht="15.75" customHeight="1" x14ac:dyDescent="0.2">
      <c r="A131" s="12" t="s">
        <v>154</v>
      </c>
      <c r="B131" s="17" t="s">
        <v>155</v>
      </c>
      <c r="C131" s="7">
        <v>0</v>
      </c>
      <c r="D131" s="7">
        <v>0</v>
      </c>
      <c r="E131" s="7">
        <f t="shared" ref="E131:E134" si="16">D131-C131</f>
        <v>0</v>
      </c>
      <c r="F131" s="9" t="s">
        <v>4</v>
      </c>
      <c r="G131" s="3"/>
    </row>
    <row r="132" spans="1:7" ht="14.25" customHeight="1" x14ac:dyDescent="0.2">
      <c r="A132" s="12" t="s">
        <v>156</v>
      </c>
      <c r="B132" s="17" t="s">
        <v>157</v>
      </c>
      <c r="C132" s="7">
        <v>0</v>
      </c>
      <c r="D132" s="7">
        <v>0</v>
      </c>
      <c r="E132" s="7">
        <f t="shared" si="16"/>
        <v>0</v>
      </c>
      <c r="F132" s="9" t="s">
        <v>4</v>
      </c>
      <c r="G132" s="3"/>
    </row>
    <row r="133" spans="1:7" ht="15.75" customHeight="1" x14ac:dyDescent="0.2">
      <c r="A133" s="12" t="s">
        <v>158</v>
      </c>
      <c r="B133" s="17" t="s">
        <v>159</v>
      </c>
      <c r="C133" s="7">
        <v>17</v>
      </c>
      <c r="D133" s="7">
        <v>13</v>
      </c>
      <c r="E133" s="7">
        <f t="shared" si="16"/>
        <v>-4</v>
      </c>
      <c r="F133" s="9">
        <f t="shared" si="12"/>
        <v>-23.529411764705884</v>
      </c>
      <c r="G133" s="3"/>
    </row>
    <row r="134" spans="1:7" ht="28.5" customHeight="1" x14ac:dyDescent="0.2">
      <c r="A134" s="12" t="s">
        <v>160</v>
      </c>
      <c r="B134" s="15" t="s">
        <v>206</v>
      </c>
      <c r="C134" s="35">
        <v>33</v>
      </c>
      <c r="D134" s="35">
        <v>63</v>
      </c>
      <c r="E134" s="7">
        <f t="shared" si="16"/>
        <v>30</v>
      </c>
      <c r="F134" s="36">
        <f t="shared" si="12"/>
        <v>90.909090909090907</v>
      </c>
      <c r="G134" s="1"/>
    </row>
    <row r="135" spans="1:7" ht="33" customHeight="1" x14ac:dyDescent="0.2">
      <c r="A135" s="10" t="s">
        <v>161</v>
      </c>
      <c r="B135" s="11" t="s">
        <v>207</v>
      </c>
      <c r="C135" s="27">
        <v>10</v>
      </c>
      <c r="D135" s="27">
        <v>27</v>
      </c>
      <c r="E135" s="27">
        <f>D135-C135</f>
        <v>17</v>
      </c>
      <c r="F135" s="28">
        <f t="shared" si="12"/>
        <v>170</v>
      </c>
      <c r="G135" s="1"/>
    </row>
    <row r="136" spans="1:7" ht="28.5" customHeight="1" x14ac:dyDescent="0.2">
      <c r="A136" s="12" t="s">
        <v>162</v>
      </c>
      <c r="B136" s="15" t="s">
        <v>208</v>
      </c>
      <c r="C136" s="35">
        <v>10</v>
      </c>
      <c r="D136" s="35">
        <v>23</v>
      </c>
      <c r="E136" s="35">
        <f>D136-C136</f>
        <v>13</v>
      </c>
      <c r="F136" s="36" t="s">
        <v>226</v>
      </c>
      <c r="G136" s="1"/>
    </row>
    <row r="137" spans="1:7" ht="16.5" customHeight="1" x14ac:dyDescent="0.2">
      <c r="A137" s="12" t="s">
        <v>163</v>
      </c>
      <c r="B137" s="17" t="s">
        <v>164</v>
      </c>
      <c r="C137" s="9">
        <v>40</v>
      </c>
      <c r="D137" s="9">
        <v>131</v>
      </c>
      <c r="E137" s="35">
        <f>D137-C137</f>
        <v>91</v>
      </c>
      <c r="F137" s="9" t="s">
        <v>227</v>
      </c>
      <c r="G137" s="3"/>
    </row>
    <row r="138" spans="1:7" ht="29.25" customHeight="1" x14ac:dyDescent="0.2">
      <c r="A138" s="10" t="s">
        <v>165</v>
      </c>
      <c r="B138" s="11" t="s">
        <v>209</v>
      </c>
      <c r="C138" s="27">
        <v>9</v>
      </c>
      <c r="D138" s="27">
        <v>12</v>
      </c>
      <c r="E138" s="27">
        <f>D138-C138</f>
        <v>3</v>
      </c>
      <c r="F138" s="28">
        <f t="shared" si="12"/>
        <v>33.333333333333314</v>
      </c>
      <c r="G138" s="1"/>
    </row>
    <row r="139" spans="1:7" ht="41.25" customHeight="1" x14ac:dyDescent="0.2">
      <c r="A139" s="10" t="s">
        <v>166</v>
      </c>
      <c r="B139" s="11" t="s">
        <v>210</v>
      </c>
      <c r="C139" s="35"/>
      <c r="D139" s="35"/>
      <c r="E139" s="27"/>
      <c r="F139" s="28"/>
      <c r="G139" s="1"/>
    </row>
    <row r="140" spans="1:7" x14ac:dyDescent="0.2">
      <c r="A140" s="12" t="s">
        <v>167</v>
      </c>
      <c r="B140" s="15" t="s">
        <v>168</v>
      </c>
      <c r="C140" s="7">
        <v>15</v>
      </c>
      <c r="D140" s="7">
        <v>41</v>
      </c>
      <c r="E140" s="7">
        <f t="shared" ref="E140:E145" si="17">D140-C140</f>
        <v>26</v>
      </c>
      <c r="F140" s="36" t="s">
        <v>225</v>
      </c>
      <c r="G140" s="3"/>
    </row>
    <row r="141" spans="1:7" x14ac:dyDescent="0.2">
      <c r="A141" s="12" t="s">
        <v>169</v>
      </c>
      <c r="B141" s="15" t="s">
        <v>170</v>
      </c>
      <c r="C141" s="7">
        <v>0</v>
      </c>
      <c r="D141" s="7">
        <v>0</v>
      </c>
      <c r="E141" s="7">
        <f t="shared" si="17"/>
        <v>0</v>
      </c>
      <c r="F141" s="36" t="s">
        <v>3</v>
      </c>
      <c r="G141" s="3"/>
    </row>
    <row r="142" spans="1:7" ht="25.5" x14ac:dyDescent="0.2">
      <c r="A142" s="10" t="s">
        <v>171</v>
      </c>
      <c r="B142" s="11" t="s">
        <v>172</v>
      </c>
      <c r="C142" s="27">
        <v>66</v>
      </c>
      <c r="D142" s="27">
        <v>76</v>
      </c>
      <c r="E142" s="27">
        <f t="shared" si="17"/>
        <v>10</v>
      </c>
      <c r="F142" s="28">
        <f>D142/C142*100-100</f>
        <v>15.151515151515156</v>
      </c>
      <c r="G142" s="3"/>
    </row>
    <row r="143" spans="1:7" ht="38.25" x14ac:dyDescent="0.2">
      <c r="A143" s="49" t="s">
        <v>228</v>
      </c>
      <c r="B143" s="11" t="s">
        <v>229</v>
      </c>
      <c r="C143" s="27">
        <v>0</v>
      </c>
      <c r="D143" s="27">
        <v>152</v>
      </c>
      <c r="E143" s="27">
        <f t="shared" si="17"/>
        <v>152</v>
      </c>
      <c r="F143" s="28" t="s">
        <v>3</v>
      </c>
      <c r="G143" s="3"/>
    </row>
    <row r="144" spans="1:7" x14ac:dyDescent="0.2">
      <c r="A144" s="51" t="s">
        <v>230</v>
      </c>
      <c r="B144" s="11" t="s">
        <v>231</v>
      </c>
      <c r="C144" s="54">
        <v>0</v>
      </c>
      <c r="D144" s="54">
        <v>973</v>
      </c>
      <c r="E144" s="52">
        <f t="shared" si="17"/>
        <v>973</v>
      </c>
      <c r="F144" s="53" t="s">
        <v>3</v>
      </c>
      <c r="G144" s="3"/>
    </row>
    <row r="145" spans="1:7" ht="41.25" customHeight="1" x14ac:dyDescent="0.2">
      <c r="A145" s="50" t="s">
        <v>232</v>
      </c>
      <c r="B145" s="58" t="s">
        <v>233</v>
      </c>
      <c r="C145" s="59">
        <v>0</v>
      </c>
      <c r="D145" s="59">
        <v>841</v>
      </c>
      <c r="E145" s="59">
        <f t="shared" si="17"/>
        <v>841</v>
      </c>
      <c r="F145" s="59" t="s">
        <v>3</v>
      </c>
      <c r="G145" s="3"/>
    </row>
    <row r="146" spans="1:7" x14ac:dyDescent="0.2">
      <c r="A146" s="69"/>
      <c r="B146" s="70"/>
      <c r="C146" s="71"/>
      <c r="D146" s="71"/>
      <c r="E146" s="71"/>
      <c r="F146" s="72"/>
      <c r="G146" s="3"/>
    </row>
    <row r="147" spans="1:7" x14ac:dyDescent="0.2">
      <c r="A147" s="10" t="s">
        <v>173</v>
      </c>
      <c r="B147" s="11" t="s">
        <v>174</v>
      </c>
      <c r="C147" s="14"/>
      <c r="D147" s="14"/>
      <c r="E147" s="14"/>
      <c r="F147" s="14"/>
      <c r="G147" s="3"/>
    </row>
    <row r="148" spans="1:7" ht="25.5" x14ac:dyDescent="0.2">
      <c r="A148" s="12" t="s">
        <v>175</v>
      </c>
      <c r="B148" s="15" t="s">
        <v>176</v>
      </c>
      <c r="C148" s="35">
        <v>176</v>
      </c>
      <c r="D148" s="35">
        <v>136</v>
      </c>
      <c r="E148" s="35">
        <v>49</v>
      </c>
      <c r="F148" s="36">
        <f>D148/C148*100-100</f>
        <v>-22.727272727272734</v>
      </c>
      <c r="G148" s="3"/>
    </row>
    <row r="149" spans="1:7" x14ac:dyDescent="0.2">
      <c r="A149" s="12" t="s">
        <v>177</v>
      </c>
      <c r="B149" s="15" t="s">
        <v>178</v>
      </c>
      <c r="C149" s="35">
        <v>24</v>
      </c>
      <c r="D149" s="35">
        <v>0</v>
      </c>
      <c r="E149" s="35">
        <v>24</v>
      </c>
      <c r="F149" s="36">
        <f t="shared" ref="F149:F156" si="18">D149/C149*100-100</f>
        <v>-100</v>
      </c>
      <c r="G149" s="3"/>
    </row>
    <row r="150" spans="1:7" ht="25.5" x14ac:dyDescent="0.2">
      <c r="A150" s="10" t="s">
        <v>179</v>
      </c>
      <c r="B150" s="11" t="s">
        <v>180</v>
      </c>
      <c r="C150" s="35">
        <v>35</v>
      </c>
      <c r="D150" s="35">
        <v>34</v>
      </c>
      <c r="E150" s="35">
        <v>0</v>
      </c>
      <c r="F150" s="36">
        <f t="shared" si="18"/>
        <v>-2.8571428571428612</v>
      </c>
      <c r="G150" s="1"/>
    </row>
    <row r="151" spans="1:7" ht="13.5" x14ac:dyDescent="0.2">
      <c r="A151" s="73" t="s">
        <v>181</v>
      </c>
      <c r="B151" s="74"/>
      <c r="C151" s="25"/>
      <c r="D151" s="25"/>
      <c r="E151" s="25"/>
      <c r="F151" s="36"/>
      <c r="G151" s="3"/>
    </row>
    <row r="152" spans="1:7" ht="25.5" x14ac:dyDescent="0.2">
      <c r="A152" s="18" t="s">
        <v>182</v>
      </c>
      <c r="B152" s="15" t="s">
        <v>211</v>
      </c>
      <c r="C152" s="47">
        <v>39752.9</v>
      </c>
      <c r="D152" s="47">
        <v>46158</v>
      </c>
      <c r="E152" s="45" t="s">
        <v>183</v>
      </c>
      <c r="F152" s="36">
        <f t="shared" si="18"/>
        <v>16.112283632137519</v>
      </c>
      <c r="G152" s="1"/>
    </row>
    <row r="153" spans="1:7" x14ac:dyDescent="0.2">
      <c r="A153" s="18" t="s">
        <v>184</v>
      </c>
      <c r="B153" s="15" t="s">
        <v>185</v>
      </c>
      <c r="C153" s="35">
        <v>35</v>
      </c>
      <c r="D153" s="35">
        <v>28</v>
      </c>
      <c r="E153" s="36">
        <v>-3</v>
      </c>
      <c r="F153" s="36">
        <f t="shared" si="18"/>
        <v>-20</v>
      </c>
      <c r="G153" s="3"/>
    </row>
    <row r="154" spans="1:7" x14ac:dyDescent="0.2">
      <c r="A154" s="18" t="s">
        <v>186</v>
      </c>
      <c r="B154" s="15" t="s">
        <v>187</v>
      </c>
      <c r="C154" s="35">
        <v>240</v>
      </c>
      <c r="D154" s="35">
        <v>186</v>
      </c>
      <c r="E154" s="36">
        <v>-33</v>
      </c>
      <c r="F154" s="36">
        <f t="shared" si="18"/>
        <v>-22.5</v>
      </c>
      <c r="G154" s="3"/>
    </row>
    <row r="155" spans="1:7" ht="38.25" x14ac:dyDescent="0.2">
      <c r="A155" s="18" t="s">
        <v>188</v>
      </c>
      <c r="B155" s="15" t="s">
        <v>212</v>
      </c>
      <c r="C155" s="35">
        <v>244</v>
      </c>
      <c r="D155" s="35">
        <v>192</v>
      </c>
      <c r="E155" s="36">
        <v>-38</v>
      </c>
      <c r="F155" s="36">
        <f t="shared" si="18"/>
        <v>-21.311475409836063</v>
      </c>
      <c r="G155" s="1"/>
    </row>
    <row r="156" spans="1:7" ht="25.5" x14ac:dyDescent="0.2">
      <c r="A156" s="18" t="s">
        <v>189</v>
      </c>
      <c r="B156" s="15" t="s">
        <v>190</v>
      </c>
      <c r="C156" s="36">
        <v>77.900000000000006</v>
      </c>
      <c r="D156" s="36">
        <v>93.4</v>
      </c>
      <c r="E156" s="36">
        <v>12.3</v>
      </c>
      <c r="F156" s="36">
        <f t="shared" si="18"/>
        <v>19.89730423620027</v>
      </c>
      <c r="G156" s="3"/>
    </row>
    <row r="157" spans="1:7" ht="38.25" customHeight="1" x14ac:dyDescent="0.2">
      <c r="A157" s="75" t="s">
        <v>1</v>
      </c>
      <c r="B157" s="75"/>
      <c r="C157" s="75"/>
      <c r="D157" s="75"/>
      <c r="E157" s="75"/>
      <c r="F157" s="75"/>
      <c r="G157" s="75"/>
    </row>
  </sheetData>
  <mergeCells count="12">
    <mergeCell ref="A146:F146"/>
    <mergeCell ref="A151:B151"/>
    <mergeCell ref="A157:G157"/>
    <mergeCell ref="A77:F77"/>
    <mergeCell ref="A5:F5"/>
    <mergeCell ref="A42:F42"/>
    <mergeCell ref="A1:G1"/>
    <mergeCell ref="A2:A3"/>
    <mergeCell ref="B2:B3"/>
    <mergeCell ref="C2:C3"/>
    <mergeCell ref="D2:D3"/>
    <mergeCell ref="E2:F2"/>
  </mergeCells>
  <phoneticPr fontId="4" type="noConversion"/>
  <pageMargins left="0.7" right="0.7" top="0.75" bottom="0.75" header="0.3" footer="0.3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tev</dc:creator>
  <cp:lastModifiedBy>Эллада Горковенко</cp:lastModifiedBy>
  <cp:lastPrinted>2025-04-14T00:52:24Z</cp:lastPrinted>
  <dcterms:created xsi:type="dcterms:W3CDTF">2025-02-19T05:55:06Z</dcterms:created>
  <dcterms:modified xsi:type="dcterms:W3CDTF">2025-04-17T05:23:57Z</dcterms:modified>
</cp:coreProperties>
</file>