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485" activeTab="0"/>
  </bookViews>
  <sheets>
    <sheet name="1 квартал " sheetId="1" r:id="rId1"/>
  </sheets>
  <definedNames/>
  <calcPr fullCalcOnLoad="1"/>
</workbook>
</file>

<file path=xl/sharedStrings.xml><?xml version="1.0" encoding="utf-8"?>
<sst xmlns="http://schemas.openxmlformats.org/spreadsheetml/2006/main" count="299" uniqueCount="257">
  <si>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</si>
  <si>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</si>
  <si>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</si>
  <si>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</si>
  <si>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</si>
  <si>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</si>
  <si>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</si>
  <si>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</si>
  <si>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</si>
  <si>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</si>
  <si>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</si>
  <si>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</si>
  <si>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</si>
  <si>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</si>
  <si>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</si>
  <si>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</si>
  <si>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</si>
  <si>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</si>
  <si>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</si>
  <si>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</si>
  <si>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</si>
  <si>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</si>
  <si>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</si>
  <si>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</si>
  <si>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</si>
  <si>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</si>
  <si>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</si>
  <si>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</si>
  <si>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</si>
  <si>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>в ходе формирования бюджета:</t>
  </si>
  <si>
    <t>в ходе исполнения бюджета, всего: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</si>
  <si>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</si>
  <si>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</si>
  <si>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</si>
  <si>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</si>
  <si>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</si>
  <si>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</si>
  <si>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</si>
  <si>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</si>
  <si>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</si>
  <si>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</si>
  <si>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</si>
  <si>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</si>
  <si>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</si>
  <si>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</si>
  <si>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</si>
  <si>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</si>
  <si>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</si>
  <si>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</si>
  <si>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</si>
  <si>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</si>
  <si>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</si>
  <si>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</si>
  <si>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</si>
  <si>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</si>
  <si>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</si>
  <si>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</si>
  <si>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</si>
  <si>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</si>
  <si>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</si>
  <si>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</si>
  <si>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</si>
  <si>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</si>
  <si>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</si>
  <si>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</si>
  <si>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</si>
  <si>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</si>
  <si>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</si>
  <si>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</si>
  <si>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</si>
  <si>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</si>
  <si>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</si>
  <si>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</si>
  <si>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</si>
  <si>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</si>
  <si>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</si>
  <si>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</si>
  <si>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</si>
  <si>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</si>
  <si>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</si>
  <si>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</si>
  <si>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</si>
  <si>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</si>
  <si>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</si>
  <si>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</si>
  <si>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</si>
  <si>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</si>
  <si>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</si>
  <si>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</si>
  <si>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</si>
  <si>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</si>
  <si>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</si>
  <si>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</si>
  <si>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</si>
  <si>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</si>
  <si>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</si>
  <si>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</si>
  <si>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</si>
  <si>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</si>
  <si>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</si>
  <si>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</si>
  <si>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</si>
  <si>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</si>
  <si>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</si>
  <si>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</si>
  <si>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</si>
  <si>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</si>
  <si>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</si>
  <si>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</si>
  <si>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</si>
  <si>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</si>
  <si>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</si>
  <si>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</si>
  <si>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</si>
  <si>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</si>
  <si>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</si>
  <si>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</si>
  <si>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</si>
  <si>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</si>
  <si>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</si>
  <si>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</si>
  <si>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</si>
  <si>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</si>
  <si>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</si>
  <si>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</si>
  <si>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</si>
  <si>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</si>
  <si>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</si>
  <si>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</si>
  <si>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</si>
  <si>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</si>
  <si>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</si>
  <si>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</si>
  <si>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</si>
  <si>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</si>
  <si>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</si>
  <si>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2.5.3</t>
  </si>
  <si>
    <t>2.5.4</t>
  </si>
  <si>
    <t>2.5.5</t>
  </si>
  <si>
    <t xml:space="preserve">         высшее профессиональное образование</t>
  </si>
  <si>
    <t xml:space="preserve">         среднее профессиональное образование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</si>
  <si>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</si>
  <si>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</si>
  <si>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</si>
  <si>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</si>
  <si>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</si>
  <si>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</si>
  <si>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</si>
  <si>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 количество нарушений (ед.)</t>
  </si>
  <si>
    <t xml:space="preserve">            количество нарушений (ед.)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</si>
  <si>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</si>
  <si>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</si>
  <si>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</si>
  <si>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</si>
  <si>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</si>
  <si>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</si>
  <si>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</si>
  <si>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</si>
  <si>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</si>
  <si>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</si>
  <si>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</si>
  <si>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</si>
  <si>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6.1.4</t>
  </si>
  <si>
    <t xml:space="preserve">        иное</t>
  </si>
  <si>
    <t>3.1.2</t>
  </si>
  <si>
    <t>3.1.3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</si>
  <si>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</si>
  <si>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</si>
  <si>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</si>
  <si>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 xml:space="preserve">6. </t>
  </si>
  <si>
    <t>Реализация результатов контрольных и экспертно - аналитических мероприятий</t>
  </si>
  <si>
    <t>7.3</t>
  </si>
  <si>
    <t>неэффективное использование бюджетных средств:</t>
  </si>
  <si>
    <t>2.5.8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</si>
  <si>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</si>
  <si>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</si>
  <si>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>7.7</t>
  </si>
  <si>
    <t>Количество сельских поселений всего (ед.)</t>
  </si>
  <si>
    <t>Количество городских поселений всего (ед.)</t>
  </si>
  <si>
    <t>1.7.1</t>
  </si>
  <si>
    <t>Численность сотрудников, принявших участие в мероприятиях по профессиональному развитию (чел)*, в том числе</t>
  </si>
  <si>
    <t>Численность сотрудников, прошедших обучение по программам повышения квалификации (чел.)</t>
  </si>
  <si>
    <t>*Примечание: К мероприятиям по профессиональному развитию относятся: профессиональная переподготовка и повышение квалификации, обучающие мероприятия (семинары, тренинги, мастер-классы и др.), мероприятия по обмену опытом (совещания, "круглые столы", конференции, стажировки, наставничество и др.).</t>
  </si>
  <si>
    <t xml:space="preserve">        муниципальная должность:</t>
  </si>
  <si>
    <t>председатель</t>
  </si>
  <si>
    <t>заместитель председателя</t>
  </si>
  <si>
    <t>аудитор</t>
  </si>
  <si>
    <t>1.3.3</t>
  </si>
  <si>
    <t>инспектор</t>
  </si>
  <si>
    <t>иные должности муниципальной службы</t>
  </si>
  <si>
    <t xml:space="preserve">        должность муниципальной службы:</t>
  </si>
  <si>
    <t>1.4.3</t>
  </si>
  <si>
    <t xml:space="preserve">        должность, не отнесенную к муниципальным должностям и должностям муниципальной службы</t>
  </si>
  <si>
    <t xml:space="preserve">        со Счетной палатой РФ</t>
  </si>
  <si>
    <t>5.3</t>
  </si>
  <si>
    <t xml:space="preserve">        с Контрольно-счетной палатой Забайкальского края</t>
  </si>
  <si>
    <t xml:space="preserve">        с контрольно-счетными органами муниципальных образований</t>
  </si>
  <si>
    <t>5.4</t>
  </si>
  <si>
    <t xml:space="preserve">        количество (ед.)</t>
  </si>
  <si>
    <t>Штатная численность сотрудников КСО  (ед.), в том числе замещающих:</t>
  </si>
  <si>
    <t xml:space="preserve">      обеспечен возврат средств в бюджеты всех уровней бюджетной системы</t>
  </si>
  <si>
    <t>Устранено выявленных нарушений, из них:</t>
  </si>
  <si>
    <t xml:space="preserve">       количество (ед.)</t>
  </si>
  <si>
    <t xml:space="preserve">       количество (ед).</t>
  </si>
  <si>
    <t>Привлечено должностных и юридических лиц к административной ответственности по делам об административных правонарушениях (чел.)</t>
  </si>
  <si>
    <t xml:space="preserve">количество юридических лиц </t>
  </si>
  <si>
    <t xml:space="preserve">количество должностных лиц </t>
  </si>
  <si>
    <t>6.10.1</t>
  </si>
  <si>
    <t>6.10.2</t>
  </si>
  <si>
    <t>Отклонение</t>
  </si>
  <si>
    <t>1</t>
  </si>
  <si>
    <t>абсолют. (гр.4-гр.3)</t>
  </si>
  <si>
    <t>относит. (гр.4/гр.3)</t>
  </si>
  <si>
    <t xml:space="preserve">         бюджетных средств, млн. руб.</t>
  </si>
  <si>
    <t xml:space="preserve">         других средств, млн. руб.</t>
  </si>
  <si>
    <t>Объем проверенных средств, всего, млн. руб., в том числе:</t>
  </si>
  <si>
    <t xml:space="preserve">         сумма финансовых нарушений, млн. руб.</t>
  </si>
  <si>
    <t xml:space="preserve">            сумма финансовых нарушений, млн. руб.</t>
  </si>
  <si>
    <t xml:space="preserve">        сумма финансовых нарушений, млн. руб.</t>
  </si>
  <si>
    <t xml:space="preserve">          сумма финансовых нарушений, млн. руб.</t>
  </si>
  <si>
    <t xml:space="preserve">           сумма финансовых нарушений, млн. руб.</t>
  </si>
  <si>
    <t>Выявлено финансовых нарушений при проведении экспертно-аналитических мероприятий (млн. руб.)</t>
  </si>
  <si>
    <t xml:space="preserve">        сумма (млн.рублей)</t>
  </si>
  <si>
    <t xml:space="preserve">       сумма (млн.рублей)</t>
  </si>
  <si>
    <t>Объем расходных обязательств, утвержденных в бюджете муниципального образования на отчетный год (млн. руб.)</t>
  </si>
  <si>
    <t>Финансовое обеспечение деятельности КСО в отчетном году (млн. руб.)</t>
  </si>
  <si>
    <t>Всего проведено экспертно-аналитических мероприятий (ед.)</t>
  </si>
  <si>
    <t>1 квартал 2022 года</t>
  </si>
  <si>
    <t>в 3 раза</t>
  </si>
  <si>
    <t>в 24,2 раза</t>
  </si>
  <si>
    <t>Основные показатели деятельности контрольно-счетноых органов муниципальных образований Забайкальского края за 1 квартал 2022 года и 1 квартал 2023 года</t>
  </si>
  <si>
    <t>35</t>
  </si>
  <si>
    <t>1 квартал 2023 года</t>
  </si>
  <si>
    <t>0</t>
  </si>
  <si>
    <t>в 6,8 раза</t>
  </si>
  <si>
    <t>в 2,2 раза</t>
  </si>
  <si>
    <t>в 2 раза</t>
  </si>
  <si>
    <t>в 6 раз</t>
  </si>
  <si>
    <t>в 8 раз</t>
  </si>
  <si>
    <t>в 4 раза</t>
  </si>
  <si>
    <t>в 7 раз</t>
  </si>
  <si>
    <t>в 4,5 раза</t>
  </si>
  <si>
    <t>в 24,5 раза</t>
  </si>
  <si>
    <t>в 11 раз</t>
  </si>
  <si>
    <t>в 2,7 раза</t>
  </si>
  <si>
    <t>в 3,3 раза</t>
  </si>
  <si>
    <t>в 3,7 раза</t>
  </si>
  <si>
    <t>в 5 раз</t>
  </si>
  <si>
    <t>в 3,6 раза</t>
  </si>
  <si>
    <t>в 3,8 раза</t>
  </si>
  <si>
    <t>в 6,7 раза</t>
  </si>
  <si>
    <t>в 6,6 раза</t>
  </si>
  <si>
    <t>в 7,8 раза</t>
  </si>
  <si>
    <t>в 2,1 раза</t>
  </si>
  <si>
    <t>в 3,1 раза</t>
  </si>
  <si>
    <t>в 5,8 раза</t>
  </si>
  <si>
    <t>в 15 раз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</si>
</sst>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wrapText="1"/>
    </xf>
    <xf numFmtId="180" fontId="8" fillId="0" borderId="10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left" wrapText="1"/>
    </xf>
    <xf numFmtId="180" fontId="8" fillId="0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="110" zoomScaleNormal="110" zoomScalePageLayoutView="0" workbookViewId="0" topLeftCell="A1">
      <selection activeCell="F111" sqref="F111"/>
    </sheetView>
  </sheetViews>
  <sheetFormatPr defaultColWidth="9.00390625" defaultRowHeight="12.75"/>
  <cols>
    <col min="1" max="1" width="6.375" style="3" customWidth="1"/>
    <col min="2" max="2" width="70.375" style="2" customWidth="1"/>
    <col min="3" max="3" width="11.75390625" style="2" customWidth="1"/>
    <col min="4" max="4" width="12.75390625" style="9" customWidth="1"/>
    <col min="5" max="5" width="11.75390625" style="2" customWidth="1"/>
    <col min="6" max="6" width="12.625" style="2" customWidth="1"/>
    <col min="7" max="7" width="10.00390625" style="4" customWidth="1"/>
    <col min="8" max="16384" width="9.125" style="2" customWidth="1"/>
  </cols>
  <sheetData>
    <row r="1" spans="1:7" s="26" customFormat="1" ht="50.25" customHeight="1">
      <c r="A1" s="96" t="s">
        <v>230</v>
      </c>
      <c r="B1" s="97"/>
      <c r="C1" s="97"/>
      <c r="D1" s="97"/>
      <c r="E1" s="97"/>
      <c r="F1" s="97"/>
      <c r="G1" s="27"/>
    </row>
    <row r="2" spans="1:7" s="26" customFormat="1" ht="13.5" customHeight="1">
      <c r="A2" s="3"/>
      <c r="B2" s="6"/>
      <c r="C2" s="10"/>
      <c r="D2" s="6"/>
      <c r="E2" s="10"/>
      <c r="F2" s="10"/>
      <c r="G2" s="27"/>
    </row>
    <row r="3" spans="1:6" s="28" customFormat="1" ht="20.25" customHeight="1">
      <c r="A3" s="99" t="s">
        <v>0</v>
      </c>
      <c r="B3" s="94" t="s">
        <v>1</v>
      </c>
      <c r="C3" s="94" t="s">
        <v>227</v>
      </c>
      <c r="D3" s="94" t="s">
        <v>232</v>
      </c>
      <c r="E3" s="94" t="s">
        <v>209</v>
      </c>
      <c r="F3" s="94"/>
    </row>
    <row r="4" spans="1:6" s="28" customFormat="1" ht="27" customHeight="1">
      <c r="A4" s="99"/>
      <c r="B4" s="94"/>
      <c r="C4" s="94"/>
      <c r="D4" s="94"/>
      <c r="E4" s="11" t="s">
        <v>211</v>
      </c>
      <c r="F4" s="11" t="s">
        <v>212</v>
      </c>
    </row>
    <row r="5" spans="1:6" s="28" customFormat="1" ht="15" customHeight="1">
      <c r="A5" s="25" t="s">
        <v>210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s="29" customFormat="1" ht="18.75" customHeight="1">
      <c r="A6" s="100" t="s">
        <v>61</v>
      </c>
      <c r="B6" s="101"/>
      <c r="C6" s="101"/>
      <c r="D6" s="101"/>
      <c r="E6" s="101"/>
      <c r="F6" s="102"/>
    </row>
    <row r="7" spans="1:6" s="29" customFormat="1" ht="14.25" customHeight="1">
      <c r="A7" s="35" t="s">
        <v>2</v>
      </c>
      <c r="B7" s="37" t="s">
        <v>11</v>
      </c>
      <c r="C7" s="35" t="s">
        <v>231</v>
      </c>
      <c r="D7" s="35" t="s">
        <v>231</v>
      </c>
      <c r="E7" s="45">
        <f>D7-C7</f>
        <v>0</v>
      </c>
      <c r="F7" s="62">
        <f>D7/C7*100-100</f>
        <v>0</v>
      </c>
    </row>
    <row r="8" spans="1:6" s="29" customFormat="1" ht="12.75">
      <c r="A8" s="35" t="s">
        <v>3</v>
      </c>
      <c r="B8" s="37" t="s">
        <v>12</v>
      </c>
      <c r="C8" s="12" t="s">
        <v>233</v>
      </c>
      <c r="D8" s="12" t="s">
        <v>233</v>
      </c>
      <c r="E8" s="20">
        <v>0</v>
      </c>
      <c r="F8" s="80">
        <v>0</v>
      </c>
    </row>
    <row r="9" spans="1:6" s="29" customFormat="1" ht="12.75">
      <c r="A9" s="35" t="s">
        <v>4</v>
      </c>
      <c r="B9" s="37" t="s">
        <v>199</v>
      </c>
      <c r="C9" s="45">
        <f>C14+C20</f>
        <v>61</v>
      </c>
      <c r="D9" s="45">
        <f>D10+D14+D20</f>
        <v>66</v>
      </c>
      <c r="E9" s="45">
        <f>D9-C9</f>
        <v>5</v>
      </c>
      <c r="F9" s="62">
        <f aca="true" t="shared" si="0" ref="F9:F42">D9/C9*100-100</f>
        <v>8.196721311475414</v>
      </c>
    </row>
    <row r="10" spans="1:6" s="47" customFormat="1" ht="13.5">
      <c r="A10" s="20" t="s">
        <v>45</v>
      </c>
      <c r="B10" s="71" t="s">
        <v>183</v>
      </c>
      <c r="C10" s="20">
        <v>5</v>
      </c>
      <c r="D10" s="20">
        <f>D11+D13</f>
        <v>34</v>
      </c>
      <c r="E10" s="20">
        <v>29</v>
      </c>
      <c r="F10" s="62" t="s">
        <v>234</v>
      </c>
    </row>
    <row r="11" spans="1:6" s="47" customFormat="1" ht="12.75">
      <c r="A11" s="20"/>
      <c r="B11" s="46" t="s">
        <v>184</v>
      </c>
      <c r="C11" s="20">
        <v>4</v>
      </c>
      <c r="D11" s="20">
        <v>27</v>
      </c>
      <c r="E11" s="20">
        <v>-23</v>
      </c>
      <c r="F11" s="62" t="s">
        <v>250</v>
      </c>
    </row>
    <row r="12" spans="1:6" s="47" customFormat="1" ht="12.75">
      <c r="A12" s="20"/>
      <c r="B12" s="46" t="s">
        <v>185</v>
      </c>
      <c r="C12" s="20"/>
      <c r="D12" s="20"/>
      <c r="E12" s="20"/>
      <c r="F12" s="62"/>
    </row>
    <row r="13" spans="1:6" s="47" customFormat="1" ht="12.75">
      <c r="A13" s="20"/>
      <c r="B13" s="46" t="s">
        <v>186</v>
      </c>
      <c r="C13" s="20">
        <v>1</v>
      </c>
      <c r="D13" s="20">
        <v>7</v>
      </c>
      <c r="E13" s="20">
        <v>-6</v>
      </c>
      <c r="F13" s="62" t="s">
        <v>240</v>
      </c>
    </row>
    <row r="14" spans="1:6" s="47" customFormat="1" ht="13.5">
      <c r="A14" s="12" t="s">
        <v>46</v>
      </c>
      <c r="B14" s="71" t="s">
        <v>190</v>
      </c>
      <c r="C14" s="45">
        <v>57</v>
      </c>
      <c r="D14" s="45">
        <f>D15+D17+D18+D19</f>
        <v>28</v>
      </c>
      <c r="E14" s="45">
        <f>D14-C14</f>
        <v>-29</v>
      </c>
      <c r="F14" s="62" t="s">
        <v>236</v>
      </c>
    </row>
    <row r="15" spans="1:6" s="47" customFormat="1" ht="12.75">
      <c r="A15" s="12"/>
      <c r="B15" s="46" t="s">
        <v>184</v>
      </c>
      <c r="C15" s="20">
        <v>31</v>
      </c>
      <c r="D15" s="20">
        <v>8</v>
      </c>
      <c r="E15" s="20">
        <f>D15-C15</f>
        <v>-23</v>
      </c>
      <c r="F15" s="62" t="s">
        <v>249</v>
      </c>
    </row>
    <row r="16" spans="1:6" s="47" customFormat="1" ht="12.75">
      <c r="A16" s="12"/>
      <c r="B16" s="46" t="s">
        <v>185</v>
      </c>
      <c r="C16" s="20"/>
      <c r="D16" s="20"/>
      <c r="E16" s="20"/>
      <c r="F16" s="62"/>
    </row>
    <row r="17" spans="1:6" s="47" customFormat="1" ht="12.75">
      <c r="A17" s="12"/>
      <c r="B17" s="46" t="s">
        <v>186</v>
      </c>
      <c r="C17" s="20">
        <v>11</v>
      </c>
      <c r="D17" s="20">
        <v>3</v>
      </c>
      <c r="E17" s="20">
        <f>D17-C17</f>
        <v>-8</v>
      </c>
      <c r="F17" s="62" t="s">
        <v>248</v>
      </c>
    </row>
    <row r="18" spans="1:6" s="47" customFormat="1" ht="12.75">
      <c r="A18" s="12"/>
      <c r="B18" s="46" t="s">
        <v>188</v>
      </c>
      <c r="C18" s="20">
        <v>15</v>
      </c>
      <c r="D18" s="20">
        <v>16</v>
      </c>
      <c r="E18" s="20">
        <f>D18-C18</f>
        <v>1</v>
      </c>
      <c r="F18" s="62">
        <f t="shared" si="0"/>
        <v>6.666666666666671</v>
      </c>
    </row>
    <row r="19" spans="1:6" s="47" customFormat="1" ht="12.75">
      <c r="A19" s="20"/>
      <c r="B19" s="46" t="s">
        <v>189</v>
      </c>
      <c r="C19" s="20">
        <v>0</v>
      </c>
      <c r="D19" s="20">
        <v>1</v>
      </c>
      <c r="E19" s="20">
        <v>1</v>
      </c>
      <c r="F19" s="62"/>
    </row>
    <row r="20" spans="1:6" s="29" customFormat="1" ht="27">
      <c r="A20" s="12" t="s">
        <v>187</v>
      </c>
      <c r="B20" s="72" t="s">
        <v>192</v>
      </c>
      <c r="C20" s="45">
        <v>4</v>
      </c>
      <c r="D20" s="45">
        <v>4</v>
      </c>
      <c r="E20" s="45">
        <f>D20-C20</f>
        <v>0</v>
      </c>
      <c r="F20" s="62">
        <f t="shared" si="0"/>
        <v>0</v>
      </c>
    </row>
    <row r="21" spans="1:6" s="29" customFormat="1" ht="12.75">
      <c r="A21" s="35" t="s">
        <v>5</v>
      </c>
      <c r="B21" s="37" t="s">
        <v>142</v>
      </c>
      <c r="C21" s="45">
        <f>C26+C32</f>
        <v>58</v>
      </c>
      <c r="D21" s="45">
        <v>62</v>
      </c>
      <c r="E21" s="45">
        <f>D21-C21</f>
        <v>4</v>
      </c>
      <c r="F21" s="62">
        <f t="shared" si="0"/>
        <v>6.896551724137922</v>
      </c>
    </row>
    <row r="22" spans="1:6" s="47" customFormat="1" ht="13.5">
      <c r="A22" s="12" t="s">
        <v>47</v>
      </c>
      <c r="B22" s="71" t="s">
        <v>183</v>
      </c>
      <c r="C22" s="20">
        <v>5</v>
      </c>
      <c r="D22" s="20">
        <v>33</v>
      </c>
      <c r="E22" s="20">
        <v>27</v>
      </c>
      <c r="F22" s="62" t="s">
        <v>251</v>
      </c>
    </row>
    <row r="23" spans="1:6" s="47" customFormat="1" ht="12.75">
      <c r="A23" s="20"/>
      <c r="B23" s="46" t="s">
        <v>184</v>
      </c>
      <c r="C23" s="20">
        <v>4</v>
      </c>
      <c r="D23" s="20">
        <v>27</v>
      </c>
      <c r="E23" s="20">
        <v>23</v>
      </c>
      <c r="F23" s="62" t="s">
        <v>250</v>
      </c>
    </row>
    <row r="24" spans="1:6" s="47" customFormat="1" ht="12.75">
      <c r="A24" s="20"/>
      <c r="B24" s="46" t="s">
        <v>185</v>
      </c>
      <c r="C24" s="20"/>
      <c r="D24" s="20"/>
      <c r="E24" s="20"/>
      <c r="F24" s="62"/>
    </row>
    <row r="25" spans="1:6" s="47" customFormat="1" ht="12.75">
      <c r="A25" s="20"/>
      <c r="B25" s="46" t="s">
        <v>186</v>
      </c>
      <c r="C25" s="20">
        <v>1</v>
      </c>
      <c r="D25" s="20">
        <v>6</v>
      </c>
      <c r="E25" s="20">
        <v>5</v>
      </c>
      <c r="F25" s="62" t="s">
        <v>237</v>
      </c>
    </row>
    <row r="26" spans="1:6" s="47" customFormat="1" ht="13.5">
      <c r="A26" s="12" t="s">
        <v>48</v>
      </c>
      <c r="B26" s="71" t="s">
        <v>190</v>
      </c>
      <c r="C26" s="20">
        <f>C27+C29+C30</f>
        <v>54</v>
      </c>
      <c r="D26" s="20">
        <f>D27+D29+D30</f>
        <v>25</v>
      </c>
      <c r="E26" s="20">
        <f>D26-C26</f>
        <v>-29</v>
      </c>
      <c r="F26" s="62" t="s">
        <v>253</v>
      </c>
    </row>
    <row r="27" spans="1:6" s="47" customFormat="1" ht="12.75">
      <c r="A27" s="12"/>
      <c r="B27" s="46" t="s">
        <v>184</v>
      </c>
      <c r="C27" s="20">
        <v>31</v>
      </c>
      <c r="D27" s="20">
        <v>8</v>
      </c>
      <c r="E27" s="20">
        <f>D27-C27</f>
        <v>-23</v>
      </c>
      <c r="F27" s="62" t="s">
        <v>249</v>
      </c>
    </row>
    <row r="28" spans="1:6" s="47" customFormat="1" ht="12.75">
      <c r="A28" s="12"/>
      <c r="B28" s="46" t="s">
        <v>185</v>
      </c>
      <c r="C28" s="20"/>
      <c r="D28" s="20"/>
      <c r="E28" s="20"/>
      <c r="F28" s="62"/>
    </row>
    <row r="29" spans="1:6" s="47" customFormat="1" ht="12.75">
      <c r="A29" s="12"/>
      <c r="B29" s="46" t="s">
        <v>186</v>
      </c>
      <c r="C29" s="20">
        <v>11</v>
      </c>
      <c r="D29" s="20">
        <v>3</v>
      </c>
      <c r="E29" s="20">
        <f>D29-C29</f>
        <v>-8</v>
      </c>
      <c r="F29" s="62" t="s">
        <v>248</v>
      </c>
    </row>
    <row r="30" spans="1:6" s="47" customFormat="1" ht="12.75">
      <c r="A30" s="12"/>
      <c r="B30" s="46" t="s">
        <v>188</v>
      </c>
      <c r="C30" s="20">
        <v>12</v>
      </c>
      <c r="D30" s="20">
        <v>14</v>
      </c>
      <c r="E30" s="20">
        <f>D30-C30</f>
        <v>2</v>
      </c>
      <c r="F30" s="62">
        <f t="shared" si="0"/>
        <v>16.66666666666667</v>
      </c>
    </row>
    <row r="31" spans="1:6" s="47" customFormat="1" ht="12.75">
      <c r="A31" s="20"/>
      <c r="B31" s="46" t="s">
        <v>189</v>
      </c>
      <c r="C31" s="20"/>
      <c r="D31" s="20"/>
      <c r="E31" s="20"/>
      <c r="F31" s="62"/>
    </row>
    <row r="32" spans="1:6" s="29" customFormat="1" ht="27">
      <c r="A32" s="12" t="s">
        <v>191</v>
      </c>
      <c r="B32" s="72" t="s">
        <v>192</v>
      </c>
      <c r="C32" s="20">
        <v>4</v>
      </c>
      <c r="D32" s="20">
        <v>4</v>
      </c>
      <c r="E32" s="20">
        <f>D32-C32</f>
        <v>0</v>
      </c>
      <c r="F32" s="62">
        <f t="shared" si="0"/>
        <v>0</v>
      </c>
    </row>
    <row r="33" spans="1:6" s="29" customFormat="1" ht="12.75">
      <c r="A33" s="35" t="s">
        <v>13</v>
      </c>
      <c r="B33" s="37" t="s">
        <v>161</v>
      </c>
      <c r="C33" s="45"/>
      <c r="D33" s="45"/>
      <c r="E33" s="45"/>
      <c r="F33" s="62"/>
    </row>
    <row r="34" spans="1:6" s="29" customFormat="1" ht="12.75">
      <c r="A34" s="12" t="s">
        <v>49</v>
      </c>
      <c r="B34" s="5" t="s">
        <v>139</v>
      </c>
      <c r="C34" s="20">
        <v>61</v>
      </c>
      <c r="D34" s="20">
        <v>61</v>
      </c>
      <c r="E34" s="20">
        <f>D34-C34</f>
        <v>0</v>
      </c>
      <c r="F34" s="62">
        <f t="shared" si="0"/>
        <v>0</v>
      </c>
    </row>
    <row r="35" spans="1:6" s="29" customFormat="1" ht="12.75">
      <c r="A35" s="12" t="s">
        <v>50</v>
      </c>
      <c r="B35" s="5" t="s">
        <v>140</v>
      </c>
      <c r="C35" s="20">
        <v>0</v>
      </c>
      <c r="D35" s="20">
        <v>1</v>
      </c>
      <c r="E35" s="20">
        <v>1</v>
      </c>
      <c r="F35" s="62"/>
    </row>
    <row r="36" spans="1:6" s="29" customFormat="1" ht="12.75">
      <c r="A36" s="35" t="s">
        <v>14</v>
      </c>
      <c r="B36" s="37" t="s">
        <v>156</v>
      </c>
      <c r="C36" s="45"/>
      <c r="D36" s="45"/>
      <c r="E36" s="45"/>
      <c r="F36" s="62"/>
    </row>
    <row r="37" spans="1:6" s="29" customFormat="1" ht="12.75">
      <c r="A37" s="12" t="s">
        <v>152</v>
      </c>
      <c r="B37" s="5" t="s">
        <v>157</v>
      </c>
      <c r="C37" s="20">
        <v>54</v>
      </c>
      <c r="D37" s="20">
        <v>53</v>
      </c>
      <c r="E37" s="20">
        <f aca="true" t="shared" si="1" ref="E37:E42">D37-C37</f>
        <v>-1</v>
      </c>
      <c r="F37" s="62">
        <f t="shared" si="0"/>
        <v>-1.8518518518518476</v>
      </c>
    </row>
    <row r="38" spans="1:6" s="29" customFormat="1" ht="12.75">
      <c r="A38" s="12" t="s">
        <v>153</v>
      </c>
      <c r="B38" s="5" t="s">
        <v>158</v>
      </c>
      <c r="C38" s="20">
        <v>1</v>
      </c>
      <c r="D38" s="20">
        <v>5</v>
      </c>
      <c r="E38" s="20">
        <f t="shared" si="1"/>
        <v>4</v>
      </c>
      <c r="F38" s="62" t="s">
        <v>247</v>
      </c>
    </row>
    <row r="39" spans="1:6" s="29" customFormat="1" ht="12.75">
      <c r="A39" s="12" t="s">
        <v>154</v>
      </c>
      <c r="B39" s="5" t="s">
        <v>159</v>
      </c>
      <c r="C39" s="20">
        <v>5</v>
      </c>
      <c r="D39" s="20">
        <v>8</v>
      </c>
      <c r="E39" s="20">
        <f t="shared" si="1"/>
        <v>3</v>
      </c>
      <c r="F39" s="62">
        <f>D39/C39*100-100</f>
        <v>60</v>
      </c>
    </row>
    <row r="40" spans="1:6" s="29" customFormat="1" ht="12.75">
      <c r="A40" s="12" t="s">
        <v>155</v>
      </c>
      <c r="B40" s="5" t="s">
        <v>160</v>
      </c>
      <c r="C40" s="20">
        <v>1</v>
      </c>
      <c r="D40" s="20">
        <v>2</v>
      </c>
      <c r="E40" s="20">
        <f t="shared" si="1"/>
        <v>1</v>
      </c>
      <c r="F40" s="62" t="s">
        <v>236</v>
      </c>
    </row>
    <row r="41" spans="1:6" s="68" customFormat="1" ht="25.5">
      <c r="A41" s="35" t="s">
        <v>151</v>
      </c>
      <c r="B41" s="37" t="s">
        <v>180</v>
      </c>
      <c r="C41" s="45">
        <v>11</v>
      </c>
      <c r="D41" s="45">
        <v>16</v>
      </c>
      <c r="E41" s="45">
        <f t="shared" si="1"/>
        <v>5</v>
      </c>
      <c r="F41" s="62">
        <f t="shared" si="0"/>
        <v>45.45454545454547</v>
      </c>
    </row>
    <row r="42" spans="1:6" s="29" customFormat="1" ht="25.5">
      <c r="A42" s="12" t="s">
        <v>179</v>
      </c>
      <c r="B42" s="5" t="s">
        <v>181</v>
      </c>
      <c r="C42" s="20">
        <v>8</v>
      </c>
      <c r="D42" s="20">
        <v>9</v>
      </c>
      <c r="E42" s="20">
        <f t="shared" si="1"/>
        <v>1</v>
      </c>
      <c r="F42" s="62">
        <f t="shared" si="0"/>
        <v>12.5</v>
      </c>
    </row>
    <row r="43" spans="1:6" s="29" customFormat="1" ht="12.75" customHeight="1">
      <c r="A43" s="100" t="s">
        <v>15</v>
      </c>
      <c r="B43" s="101"/>
      <c r="C43" s="101"/>
      <c r="D43" s="101"/>
      <c r="E43" s="101"/>
      <c r="F43" s="102"/>
    </row>
    <row r="44" spans="1:6" s="47" customFormat="1" ht="14.25" customHeight="1">
      <c r="A44" s="45" t="s">
        <v>16</v>
      </c>
      <c r="B44" s="63" t="s">
        <v>51</v>
      </c>
      <c r="C44" s="45">
        <v>61</v>
      </c>
      <c r="D44" s="45">
        <v>61</v>
      </c>
      <c r="E44" s="45">
        <f aca="true" t="shared" si="2" ref="E44:E49">D44-C44</f>
        <v>0</v>
      </c>
      <c r="F44" s="62">
        <f>D44/C44*100-100</f>
        <v>0</v>
      </c>
    </row>
    <row r="45" spans="1:6" s="47" customFormat="1" ht="12.75">
      <c r="A45" s="45" t="s">
        <v>17</v>
      </c>
      <c r="B45" s="63" t="s">
        <v>52</v>
      </c>
      <c r="C45" s="45">
        <v>75</v>
      </c>
      <c r="D45" s="45">
        <v>102</v>
      </c>
      <c r="E45" s="45">
        <f t="shared" si="2"/>
        <v>27</v>
      </c>
      <c r="F45" s="62">
        <f aca="true" t="shared" si="3" ref="F45:F77">D45/C45*100-100</f>
        <v>36</v>
      </c>
    </row>
    <row r="46" spans="1:7" s="29" customFormat="1" ht="12.75">
      <c r="A46" s="35" t="s">
        <v>18</v>
      </c>
      <c r="B46" s="37" t="s">
        <v>215</v>
      </c>
      <c r="C46" s="44">
        <v>4073</v>
      </c>
      <c r="D46" s="44">
        <f>D47+D48</f>
        <v>3570.9</v>
      </c>
      <c r="E46" s="44">
        <f t="shared" si="2"/>
        <v>-502.0999999999999</v>
      </c>
      <c r="F46" s="62">
        <f t="shared" si="3"/>
        <v>-12.327522710532776</v>
      </c>
      <c r="G46" s="31"/>
    </row>
    <row r="47" spans="1:6" s="29" customFormat="1" ht="12.75">
      <c r="A47" s="12" t="s">
        <v>19</v>
      </c>
      <c r="B47" s="5" t="s">
        <v>213</v>
      </c>
      <c r="C47" s="23">
        <v>3882.3</v>
      </c>
      <c r="D47" s="23">
        <v>3179.3</v>
      </c>
      <c r="E47" s="23">
        <f t="shared" si="2"/>
        <v>-703</v>
      </c>
      <c r="F47" s="80">
        <f t="shared" si="3"/>
        <v>-18.107822682430523</v>
      </c>
    </row>
    <row r="48" spans="1:6" s="31" customFormat="1" ht="12.75">
      <c r="A48" s="23" t="s">
        <v>28</v>
      </c>
      <c r="B48" s="48" t="s">
        <v>214</v>
      </c>
      <c r="C48" s="23">
        <v>190.7</v>
      </c>
      <c r="D48" s="23">
        <v>391.6</v>
      </c>
      <c r="E48" s="23">
        <f t="shared" si="2"/>
        <v>200.90000000000003</v>
      </c>
      <c r="F48" s="80" t="s">
        <v>236</v>
      </c>
    </row>
    <row r="49" spans="1:6" s="47" customFormat="1" ht="12.75">
      <c r="A49" s="45" t="s">
        <v>20</v>
      </c>
      <c r="B49" s="63" t="s">
        <v>21</v>
      </c>
      <c r="C49" s="20">
        <v>64</v>
      </c>
      <c r="D49" s="20">
        <v>75</v>
      </c>
      <c r="E49" s="20">
        <f t="shared" si="2"/>
        <v>11</v>
      </c>
      <c r="F49" s="80">
        <f t="shared" si="3"/>
        <v>17.1875</v>
      </c>
    </row>
    <row r="50" spans="1:8" s="29" customFormat="1" ht="12.75">
      <c r="A50" s="35" t="s">
        <v>22</v>
      </c>
      <c r="B50" s="37" t="s">
        <v>53</v>
      </c>
      <c r="C50" s="43"/>
      <c r="D50" s="43"/>
      <c r="E50" s="43"/>
      <c r="F50" s="80"/>
      <c r="G50" s="30"/>
      <c r="H50" s="31"/>
    </row>
    <row r="51" spans="1:6" s="47" customFormat="1" ht="12.75">
      <c r="A51" s="20"/>
      <c r="B51" s="46" t="s">
        <v>44</v>
      </c>
      <c r="C51" s="20">
        <v>682</v>
      </c>
      <c r="D51" s="20">
        <v>776</v>
      </c>
      <c r="E51" s="20">
        <f>D51-C51</f>
        <v>94</v>
      </c>
      <c r="F51" s="80">
        <f t="shared" si="3"/>
        <v>13.782991202346054</v>
      </c>
    </row>
    <row r="52" spans="1:7" s="31" customFormat="1" ht="12.75">
      <c r="A52" s="23"/>
      <c r="B52" s="48" t="s">
        <v>216</v>
      </c>
      <c r="C52" s="23">
        <v>367.2</v>
      </c>
      <c r="D52" s="80">
        <f>D56+D59+D62+D65+D68+D71+D74+D77</f>
        <v>181.7</v>
      </c>
      <c r="E52" s="23">
        <f>D52-C52</f>
        <v>-185.5</v>
      </c>
      <c r="F52" s="80" t="s">
        <v>236</v>
      </c>
      <c r="G52" s="47"/>
    </row>
    <row r="53" spans="1:8" s="29" customFormat="1" ht="12.75">
      <c r="A53" s="12"/>
      <c r="B53" s="5" t="s">
        <v>31</v>
      </c>
      <c r="C53" s="43"/>
      <c r="D53" s="43"/>
      <c r="E53" s="43"/>
      <c r="F53" s="80"/>
      <c r="H53" s="31"/>
    </row>
    <row r="54" spans="1:8" s="29" customFormat="1" ht="13.5">
      <c r="A54" s="12" t="s">
        <v>38</v>
      </c>
      <c r="B54" s="41" t="s">
        <v>146</v>
      </c>
      <c r="C54" s="43"/>
      <c r="D54" s="43"/>
      <c r="E54" s="43"/>
      <c r="F54" s="80"/>
      <c r="H54" s="31"/>
    </row>
    <row r="55" spans="1:8" s="29" customFormat="1" ht="12.75">
      <c r="A55" s="12"/>
      <c r="B55" s="50" t="s">
        <v>149</v>
      </c>
      <c r="C55" s="43">
        <v>40</v>
      </c>
      <c r="D55" s="43">
        <v>12</v>
      </c>
      <c r="E55" s="43">
        <f>D55-C55</f>
        <v>-28</v>
      </c>
      <c r="F55" s="80" t="s">
        <v>245</v>
      </c>
      <c r="H55" s="31"/>
    </row>
    <row r="56" spans="1:8" s="29" customFormat="1" ht="12.75">
      <c r="A56" s="12"/>
      <c r="B56" s="42" t="s">
        <v>217</v>
      </c>
      <c r="C56" s="23">
        <v>6.8</v>
      </c>
      <c r="D56" s="23">
        <v>1.76</v>
      </c>
      <c r="E56" s="23">
        <f>D56-C56</f>
        <v>-5.04</v>
      </c>
      <c r="F56" s="80" t="s">
        <v>246</v>
      </c>
      <c r="H56" s="31"/>
    </row>
    <row r="57" spans="1:8" s="29" customFormat="1" ht="13.5">
      <c r="A57" s="12" t="s">
        <v>39</v>
      </c>
      <c r="B57" s="65" t="s">
        <v>172</v>
      </c>
      <c r="C57" s="43"/>
      <c r="D57" s="43"/>
      <c r="E57" s="43"/>
      <c r="F57" s="80"/>
      <c r="H57" s="31"/>
    </row>
    <row r="58" spans="1:8" s="29" customFormat="1" ht="12.75">
      <c r="A58" s="12"/>
      <c r="B58" s="42" t="s">
        <v>149</v>
      </c>
      <c r="C58" s="43">
        <v>22</v>
      </c>
      <c r="D58" s="43">
        <v>27</v>
      </c>
      <c r="E58" s="43">
        <f>D58-C58</f>
        <v>5</v>
      </c>
      <c r="F58" s="80">
        <f t="shared" si="3"/>
        <v>22.727272727272734</v>
      </c>
      <c r="H58" s="31"/>
    </row>
    <row r="59" spans="1:8" s="29" customFormat="1" ht="12.75">
      <c r="A59" s="12"/>
      <c r="B59" s="42" t="s">
        <v>217</v>
      </c>
      <c r="C59" s="80">
        <v>9.1</v>
      </c>
      <c r="D59" s="80">
        <v>7.65</v>
      </c>
      <c r="E59" s="80">
        <f>D59-C59</f>
        <v>-1.4499999999999993</v>
      </c>
      <c r="F59" s="80">
        <f t="shared" si="3"/>
        <v>-15.934065934065927</v>
      </c>
      <c r="H59" s="31"/>
    </row>
    <row r="60" spans="1:8" s="29" customFormat="1" ht="13.5">
      <c r="A60" s="16" t="s">
        <v>136</v>
      </c>
      <c r="B60" s="15" t="s">
        <v>29</v>
      </c>
      <c r="C60" s="43"/>
      <c r="D60" s="43"/>
      <c r="E60" s="43"/>
      <c r="F60" s="80"/>
      <c r="H60" s="31"/>
    </row>
    <row r="61" spans="1:6" s="47" customFormat="1" ht="12.75">
      <c r="A61" s="20"/>
      <c r="B61" s="46" t="s">
        <v>41</v>
      </c>
      <c r="C61" s="20">
        <v>0</v>
      </c>
      <c r="D61" s="20">
        <v>10</v>
      </c>
      <c r="E61" s="20">
        <f>D61-C61</f>
        <v>10</v>
      </c>
      <c r="F61" s="80"/>
    </row>
    <row r="62" spans="1:6" s="31" customFormat="1" ht="12.75">
      <c r="A62" s="23"/>
      <c r="B62" s="48" t="s">
        <v>218</v>
      </c>
      <c r="C62" s="23">
        <v>0</v>
      </c>
      <c r="D62" s="23">
        <v>13.99</v>
      </c>
      <c r="E62" s="23">
        <f>D62-C62</f>
        <v>13.99</v>
      </c>
      <c r="F62" s="80"/>
    </row>
    <row r="63" spans="1:8" s="29" customFormat="1" ht="13.5">
      <c r="A63" s="16" t="s">
        <v>137</v>
      </c>
      <c r="B63" s="15" t="s">
        <v>30</v>
      </c>
      <c r="C63" s="43"/>
      <c r="D63" s="43"/>
      <c r="E63" s="43"/>
      <c r="F63" s="80"/>
      <c r="H63" s="31"/>
    </row>
    <row r="64" spans="1:6" s="47" customFormat="1" ht="12.75">
      <c r="A64" s="20"/>
      <c r="B64" s="46" t="s">
        <v>44</v>
      </c>
      <c r="C64" s="20">
        <v>58</v>
      </c>
      <c r="D64" s="20">
        <v>87</v>
      </c>
      <c r="E64" s="20">
        <f>D64-C64</f>
        <v>29</v>
      </c>
      <c r="F64" s="80">
        <f t="shared" si="3"/>
        <v>50</v>
      </c>
    </row>
    <row r="65" spans="1:6" s="31" customFormat="1" ht="12.75">
      <c r="A65" s="23"/>
      <c r="B65" s="48" t="s">
        <v>216</v>
      </c>
      <c r="C65" s="23">
        <v>112.8</v>
      </c>
      <c r="D65" s="23">
        <v>90.6</v>
      </c>
      <c r="E65" s="23">
        <f>D65-C65</f>
        <v>-22.200000000000003</v>
      </c>
      <c r="F65" s="80">
        <f t="shared" si="3"/>
        <v>-19.68085106382979</v>
      </c>
    </row>
    <row r="66" spans="1:6" s="29" customFormat="1" ht="13.5">
      <c r="A66" s="16" t="s">
        <v>138</v>
      </c>
      <c r="B66" s="15" t="s">
        <v>42</v>
      </c>
      <c r="C66" s="43"/>
      <c r="D66" s="43"/>
      <c r="E66" s="43"/>
      <c r="F66" s="80"/>
    </row>
    <row r="67" spans="1:6" s="47" customFormat="1" ht="12.75">
      <c r="A67" s="20"/>
      <c r="B67" s="46" t="s">
        <v>147</v>
      </c>
      <c r="C67" s="20">
        <v>367</v>
      </c>
      <c r="D67" s="20">
        <v>403</v>
      </c>
      <c r="E67" s="20">
        <f>D67-C67</f>
        <v>36</v>
      </c>
      <c r="F67" s="80">
        <f>D67/C67*100-100</f>
        <v>9.809264305177095</v>
      </c>
    </row>
    <row r="68" spans="1:6" s="31" customFormat="1" ht="12.75">
      <c r="A68" s="23"/>
      <c r="B68" s="48" t="s">
        <v>219</v>
      </c>
      <c r="C68" s="23">
        <v>172.1</v>
      </c>
      <c r="D68" s="23">
        <v>56.25</v>
      </c>
      <c r="E68" s="23">
        <f>D68-C68</f>
        <v>-115.85</v>
      </c>
      <c r="F68" s="80" t="s">
        <v>228</v>
      </c>
    </row>
    <row r="69" spans="1:6" s="29" customFormat="1" ht="27">
      <c r="A69" s="16" t="s">
        <v>144</v>
      </c>
      <c r="B69" s="15" t="s">
        <v>43</v>
      </c>
      <c r="C69" s="43"/>
      <c r="D69" s="43"/>
      <c r="E69" s="43"/>
      <c r="F69" s="80"/>
    </row>
    <row r="70" spans="1:6" s="47" customFormat="1" ht="12.75">
      <c r="A70" s="20"/>
      <c r="B70" s="46" t="s">
        <v>148</v>
      </c>
      <c r="C70" s="20">
        <v>100</v>
      </c>
      <c r="D70" s="20">
        <v>46</v>
      </c>
      <c r="E70" s="20">
        <f>D70-C70</f>
        <v>-54</v>
      </c>
      <c r="F70" s="80" t="s">
        <v>253</v>
      </c>
    </row>
    <row r="71" spans="1:6" s="31" customFormat="1" ht="12.75">
      <c r="A71" s="23"/>
      <c r="B71" s="48" t="s">
        <v>220</v>
      </c>
      <c r="C71" s="23">
        <v>60.6</v>
      </c>
      <c r="D71" s="23">
        <v>7.39</v>
      </c>
      <c r="E71" s="23">
        <f>D71-C71</f>
        <v>-53.21</v>
      </c>
      <c r="F71" s="80" t="s">
        <v>229</v>
      </c>
    </row>
    <row r="72" spans="1:6" s="29" customFormat="1" ht="13.5">
      <c r="A72" s="16" t="s">
        <v>145</v>
      </c>
      <c r="B72" s="15" t="s">
        <v>40</v>
      </c>
      <c r="C72" s="43"/>
      <c r="D72" s="43"/>
      <c r="E72" s="43"/>
      <c r="F72" s="80"/>
    </row>
    <row r="73" spans="1:6" s="47" customFormat="1" ht="12.75">
      <c r="A73" s="20"/>
      <c r="B73" s="46" t="s">
        <v>148</v>
      </c>
      <c r="C73" s="20">
        <v>45</v>
      </c>
      <c r="D73" s="20">
        <v>57</v>
      </c>
      <c r="E73" s="20">
        <f>D73-C73</f>
        <v>12</v>
      </c>
      <c r="F73" s="80">
        <f t="shared" si="3"/>
        <v>26.666666666666657</v>
      </c>
    </row>
    <row r="74" spans="1:6" s="31" customFormat="1" ht="12.75">
      <c r="A74" s="23"/>
      <c r="B74" s="49" t="s">
        <v>220</v>
      </c>
      <c r="C74" s="23">
        <v>4.7</v>
      </c>
      <c r="D74" s="23">
        <v>0.56</v>
      </c>
      <c r="E74" s="23">
        <f>D74-C74</f>
        <v>-4.140000000000001</v>
      </c>
      <c r="F74" s="80" t="s">
        <v>252</v>
      </c>
    </row>
    <row r="75" spans="1:6" s="29" customFormat="1" ht="12.75" customHeight="1">
      <c r="A75" s="16" t="s">
        <v>173</v>
      </c>
      <c r="B75" s="41" t="s">
        <v>143</v>
      </c>
      <c r="C75" s="43"/>
      <c r="D75" s="43"/>
      <c r="E75" s="43"/>
      <c r="F75" s="80"/>
    </row>
    <row r="76" spans="1:6" s="47" customFormat="1" ht="12.75" customHeight="1">
      <c r="A76" s="50"/>
      <c r="B76" s="50" t="s">
        <v>148</v>
      </c>
      <c r="C76" s="20">
        <v>50</v>
      </c>
      <c r="D76" s="20">
        <v>134</v>
      </c>
      <c r="E76" s="20">
        <f>D76-C76</f>
        <v>84</v>
      </c>
      <c r="F76" s="80" t="s">
        <v>244</v>
      </c>
    </row>
    <row r="77" spans="1:6" s="31" customFormat="1" ht="12.75" customHeight="1">
      <c r="A77" s="42"/>
      <c r="B77" s="42" t="s">
        <v>220</v>
      </c>
      <c r="C77" s="23">
        <v>1.1</v>
      </c>
      <c r="D77" s="23">
        <v>3.5</v>
      </c>
      <c r="E77" s="23">
        <f>D77-C77</f>
        <v>2.4</v>
      </c>
      <c r="F77" s="80" t="s">
        <v>254</v>
      </c>
    </row>
    <row r="78" spans="1:6" s="29" customFormat="1" ht="16.5" customHeight="1">
      <c r="A78" s="100" t="s">
        <v>55</v>
      </c>
      <c r="B78" s="101"/>
      <c r="C78" s="101"/>
      <c r="D78" s="101"/>
      <c r="E78" s="101"/>
      <c r="F78" s="102"/>
    </row>
    <row r="79" spans="1:7" s="29" customFormat="1" ht="13.5" customHeight="1" hidden="1">
      <c r="A79" s="67">
        <v>3</v>
      </c>
      <c r="B79" s="82" t="s">
        <v>226</v>
      </c>
      <c r="C79" s="83">
        <f>C80+C87</f>
        <v>333</v>
      </c>
      <c r="D79" s="83">
        <f>D80+D87</f>
        <v>357</v>
      </c>
      <c r="E79" s="83">
        <f>D79-C79</f>
        <v>24</v>
      </c>
      <c r="F79" s="84">
        <f>D79/C79*100-100</f>
        <v>7.207207207207205</v>
      </c>
      <c r="G79" s="47"/>
    </row>
    <row r="80" spans="1:7" s="26" customFormat="1" ht="38.25">
      <c r="A80" s="35" t="s">
        <v>24</v>
      </c>
      <c r="B80" s="36" t="s">
        <v>141</v>
      </c>
      <c r="C80" s="45">
        <f>C81+C82+C84</f>
        <v>221</v>
      </c>
      <c r="D80" s="45">
        <f>D81+D82+D84</f>
        <v>254</v>
      </c>
      <c r="E80" s="45">
        <f>D80-C80</f>
        <v>33</v>
      </c>
      <c r="F80" s="62">
        <f>D80/C80*100-100</f>
        <v>14.932126696832569</v>
      </c>
      <c r="G80" s="93"/>
    </row>
    <row r="81" spans="1:7" s="26" customFormat="1" ht="25.5">
      <c r="A81" s="12" t="s">
        <v>25</v>
      </c>
      <c r="B81" s="13" t="s">
        <v>174</v>
      </c>
      <c r="C81" s="20">
        <v>158</v>
      </c>
      <c r="D81" s="20">
        <v>161</v>
      </c>
      <c r="E81" s="20">
        <f aca="true" t="shared" si="4" ref="E81:E143">D81-C81</f>
        <v>3</v>
      </c>
      <c r="F81" s="80">
        <f aca="true" t="shared" si="5" ref="F81:F143">D81/C81*100-100</f>
        <v>1.8987341772152035</v>
      </c>
      <c r="G81" s="27"/>
    </row>
    <row r="82" spans="1:7" s="26" customFormat="1" ht="12.75">
      <c r="A82" s="12" t="s">
        <v>164</v>
      </c>
      <c r="B82" s="13" t="s">
        <v>175</v>
      </c>
      <c r="C82" s="20">
        <v>62</v>
      </c>
      <c r="D82" s="20">
        <v>82</v>
      </c>
      <c r="E82" s="20">
        <f t="shared" si="4"/>
        <v>20</v>
      </c>
      <c r="F82" s="80">
        <f t="shared" si="5"/>
        <v>32.258064516129025</v>
      </c>
      <c r="G82" s="27"/>
    </row>
    <row r="83" spans="1:7" s="26" customFormat="1" ht="12.75" hidden="1">
      <c r="A83" s="12" t="s">
        <v>164</v>
      </c>
      <c r="B83" s="13" t="s">
        <v>166</v>
      </c>
      <c r="C83" s="20"/>
      <c r="D83" s="20"/>
      <c r="E83" s="20">
        <f t="shared" si="4"/>
        <v>0</v>
      </c>
      <c r="F83" s="80" t="e">
        <f t="shared" si="5"/>
        <v>#DIV/0!</v>
      </c>
      <c r="G83" s="27"/>
    </row>
    <row r="84" spans="1:7" s="26" customFormat="1" ht="12.75">
      <c r="A84" s="12" t="s">
        <v>165</v>
      </c>
      <c r="B84" s="13" t="s">
        <v>167</v>
      </c>
      <c r="C84" s="20">
        <v>1</v>
      </c>
      <c r="D84" s="20">
        <v>11</v>
      </c>
      <c r="E84" s="20">
        <f t="shared" si="4"/>
        <v>10</v>
      </c>
      <c r="F84" s="80" t="s">
        <v>243</v>
      </c>
      <c r="G84" s="27"/>
    </row>
    <row r="85" spans="1:7" s="26" customFormat="1" ht="25.5">
      <c r="A85" s="35" t="s">
        <v>26</v>
      </c>
      <c r="B85" s="36" t="s">
        <v>54</v>
      </c>
      <c r="C85" s="45">
        <v>226</v>
      </c>
      <c r="D85" s="45">
        <v>223</v>
      </c>
      <c r="E85" s="45">
        <f t="shared" si="4"/>
        <v>-3</v>
      </c>
      <c r="F85" s="62">
        <f t="shared" si="5"/>
        <v>-1.3274336283185875</v>
      </c>
      <c r="G85" s="27"/>
    </row>
    <row r="86" spans="1:7" s="53" customFormat="1" ht="25.5">
      <c r="A86" s="44" t="s">
        <v>33</v>
      </c>
      <c r="B86" s="51" t="s">
        <v>221</v>
      </c>
      <c r="C86" s="23">
        <v>537.5</v>
      </c>
      <c r="D86" s="23">
        <v>304.7</v>
      </c>
      <c r="E86" s="80">
        <f t="shared" si="4"/>
        <v>-232.8</v>
      </c>
      <c r="F86" s="80">
        <v>-76.4</v>
      </c>
      <c r="G86" s="52"/>
    </row>
    <row r="87" spans="1:7" s="26" customFormat="1" ht="25.5">
      <c r="A87" s="35" t="s">
        <v>34</v>
      </c>
      <c r="B87" s="38" t="s">
        <v>150</v>
      </c>
      <c r="C87" s="45">
        <f>C88+C89+C90</f>
        <v>112</v>
      </c>
      <c r="D87" s="45">
        <f>D88+D89+D90</f>
        <v>103</v>
      </c>
      <c r="E87" s="45">
        <f t="shared" si="4"/>
        <v>-9</v>
      </c>
      <c r="F87" s="62">
        <f t="shared" si="5"/>
        <v>-8.035714285714292</v>
      </c>
      <c r="G87" s="27"/>
    </row>
    <row r="88" spans="1:7" s="26" customFormat="1" ht="25.5">
      <c r="A88" s="12" t="s">
        <v>57</v>
      </c>
      <c r="B88" s="13" t="s">
        <v>56</v>
      </c>
      <c r="C88" s="20">
        <v>70</v>
      </c>
      <c r="D88" s="20">
        <v>40</v>
      </c>
      <c r="E88" s="20">
        <f t="shared" si="4"/>
        <v>-30</v>
      </c>
      <c r="F88" s="80">
        <f t="shared" si="5"/>
        <v>-42.85714285714286</v>
      </c>
      <c r="G88" s="27"/>
    </row>
    <row r="89" spans="1:7" s="26" customFormat="1" ht="12.75">
      <c r="A89" s="12" t="s">
        <v>58</v>
      </c>
      <c r="B89" s="13" t="s">
        <v>60</v>
      </c>
      <c r="C89" s="20">
        <v>31</v>
      </c>
      <c r="D89" s="20">
        <v>47</v>
      </c>
      <c r="E89" s="20">
        <f t="shared" si="4"/>
        <v>16</v>
      </c>
      <c r="F89" s="80">
        <f t="shared" si="5"/>
        <v>51.61290322580646</v>
      </c>
      <c r="G89" s="27"/>
    </row>
    <row r="90" spans="1:7" s="26" customFormat="1" ht="12.75">
      <c r="A90" s="12" t="s">
        <v>59</v>
      </c>
      <c r="B90" s="13" t="s">
        <v>32</v>
      </c>
      <c r="C90" s="20">
        <v>11</v>
      </c>
      <c r="D90" s="20">
        <v>16</v>
      </c>
      <c r="E90" s="20">
        <f t="shared" si="4"/>
        <v>5</v>
      </c>
      <c r="F90" s="80">
        <f t="shared" si="5"/>
        <v>45.45454545454547</v>
      </c>
      <c r="G90" s="27"/>
    </row>
    <row r="91" spans="1:6" s="27" customFormat="1" ht="25.5" customHeight="1">
      <c r="A91" s="35" t="s">
        <v>62</v>
      </c>
      <c r="B91" s="66" t="s">
        <v>63</v>
      </c>
      <c r="C91" s="45">
        <f>C92+C93+C94+C95</f>
        <v>30</v>
      </c>
      <c r="D91" s="45">
        <f>D92+D93+D94+D95</f>
        <v>29</v>
      </c>
      <c r="E91" s="45">
        <f t="shared" si="4"/>
        <v>-1</v>
      </c>
      <c r="F91" s="62">
        <f t="shared" si="5"/>
        <v>-3.3333333333333286</v>
      </c>
    </row>
    <row r="92" spans="1:7" s="26" customFormat="1" ht="12.75">
      <c r="A92" s="12" t="s">
        <v>6</v>
      </c>
      <c r="B92" s="13" t="s">
        <v>64</v>
      </c>
      <c r="C92" s="20">
        <v>9</v>
      </c>
      <c r="D92" s="20">
        <v>13</v>
      </c>
      <c r="E92" s="20">
        <f t="shared" si="4"/>
        <v>4</v>
      </c>
      <c r="F92" s="80">
        <f t="shared" si="5"/>
        <v>44.44444444444443</v>
      </c>
      <c r="G92" s="27"/>
    </row>
    <row r="93" spans="1:7" s="26" customFormat="1" ht="12.75">
      <c r="A93" s="12" t="s">
        <v>7</v>
      </c>
      <c r="B93" s="13" t="s">
        <v>65</v>
      </c>
      <c r="C93" s="20">
        <v>8</v>
      </c>
      <c r="D93" s="20">
        <v>8</v>
      </c>
      <c r="E93" s="20">
        <f t="shared" si="4"/>
        <v>0</v>
      </c>
      <c r="F93" s="80">
        <f t="shared" si="5"/>
        <v>0</v>
      </c>
      <c r="G93" s="27"/>
    </row>
    <row r="94" spans="1:7" s="26" customFormat="1" ht="12.75">
      <c r="A94" s="12" t="s">
        <v>8</v>
      </c>
      <c r="B94" s="13" t="s">
        <v>66</v>
      </c>
      <c r="C94" s="20">
        <v>11</v>
      </c>
      <c r="D94" s="20">
        <v>7</v>
      </c>
      <c r="E94" s="20">
        <f t="shared" si="4"/>
        <v>-4</v>
      </c>
      <c r="F94" s="80">
        <f>D94/C94*100-100</f>
        <v>-36.36363636363637</v>
      </c>
      <c r="G94" s="27"/>
    </row>
    <row r="95" spans="1:7" s="26" customFormat="1" ht="12.75">
      <c r="A95" s="12" t="s">
        <v>9</v>
      </c>
      <c r="B95" s="13" t="s">
        <v>168</v>
      </c>
      <c r="C95" s="20">
        <v>2</v>
      </c>
      <c r="D95" s="20">
        <v>1</v>
      </c>
      <c r="E95" s="20">
        <f t="shared" si="4"/>
        <v>-1</v>
      </c>
      <c r="F95" s="80" t="s">
        <v>236</v>
      </c>
      <c r="G95" s="27"/>
    </row>
    <row r="96" spans="1:6" s="27" customFormat="1" ht="27.75" customHeight="1">
      <c r="A96" s="85" t="s">
        <v>67</v>
      </c>
      <c r="B96" s="77" t="s">
        <v>68</v>
      </c>
      <c r="C96" s="86">
        <f>C98+C99+C100</f>
        <v>7</v>
      </c>
      <c r="D96" s="86">
        <f>D98+D99+D100</f>
        <v>10</v>
      </c>
      <c r="E96" s="86">
        <f t="shared" si="4"/>
        <v>3</v>
      </c>
      <c r="F96" s="87">
        <f t="shared" si="5"/>
        <v>42.85714285714286</v>
      </c>
    </row>
    <row r="97" spans="1:7" s="26" customFormat="1" ht="12.75">
      <c r="A97" s="12" t="s">
        <v>10</v>
      </c>
      <c r="B97" s="13" t="s">
        <v>193</v>
      </c>
      <c r="C97" s="20">
        <v>0</v>
      </c>
      <c r="D97" s="20">
        <v>0</v>
      </c>
      <c r="E97" s="20">
        <f t="shared" si="4"/>
        <v>0</v>
      </c>
      <c r="F97" s="80">
        <v>0</v>
      </c>
      <c r="G97" s="27"/>
    </row>
    <row r="98" spans="1:7" s="26" customFormat="1" ht="12.75">
      <c r="A98" s="12" t="s">
        <v>27</v>
      </c>
      <c r="B98" s="13" t="s">
        <v>195</v>
      </c>
      <c r="C98" s="54">
        <v>0</v>
      </c>
      <c r="D98" s="54">
        <v>2</v>
      </c>
      <c r="E98" s="20">
        <f t="shared" si="4"/>
        <v>2</v>
      </c>
      <c r="F98" s="80"/>
      <c r="G98" s="27"/>
    </row>
    <row r="99" spans="1:7" s="26" customFormat="1" ht="12.75">
      <c r="A99" s="12" t="s">
        <v>194</v>
      </c>
      <c r="B99" s="13" t="s">
        <v>196</v>
      </c>
      <c r="C99" s="54">
        <v>0</v>
      </c>
      <c r="D99" s="54">
        <v>1</v>
      </c>
      <c r="E99" s="20">
        <f t="shared" si="4"/>
        <v>1</v>
      </c>
      <c r="F99" s="80"/>
      <c r="G99" s="27"/>
    </row>
    <row r="100" spans="1:7" s="26" customFormat="1" ht="12.75">
      <c r="A100" s="12" t="s">
        <v>197</v>
      </c>
      <c r="B100" s="13" t="s">
        <v>69</v>
      </c>
      <c r="C100" s="54">
        <v>7</v>
      </c>
      <c r="D100" s="54">
        <v>7</v>
      </c>
      <c r="E100" s="20">
        <f t="shared" si="4"/>
        <v>0</v>
      </c>
      <c r="F100" s="80">
        <f t="shared" si="5"/>
        <v>0</v>
      </c>
      <c r="G100" s="27"/>
    </row>
    <row r="101" spans="1:7" s="26" customFormat="1" ht="16.5" customHeight="1">
      <c r="A101" s="88" t="s">
        <v>169</v>
      </c>
      <c r="B101" s="78" t="s">
        <v>170</v>
      </c>
      <c r="C101" s="89"/>
      <c r="D101" s="89"/>
      <c r="E101" s="90"/>
      <c r="F101" s="91"/>
      <c r="G101" s="27"/>
    </row>
    <row r="102" spans="1:7" s="53" customFormat="1" ht="14.25" customHeight="1">
      <c r="A102" s="57" t="s">
        <v>71</v>
      </c>
      <c r="B102" s="58" t="s">
        <v>201</v>
      </c>
      <c r="C102" s="59"/>
      <c r="D102" s="59"/>
      <c r="E102" s="20"/>
      <c r="F102" s="80"/>
      <c r="G102" s="52"/>
    </row>
    <row r="103" spans="1:7" s="53" customFormat="1" ht="14.25" customHeight="1">
      <c r="A103" s="61"/>
      <c r="B103" s="60" t="s">
        <v>198</v>
      </c>
      <c r="C103" s="81">
        <v>167</v>
      </c>
      <c r="D103" s="81">
        <f>D106+D109+D112+D115</f>
        <v>117</v>
      </c>
      <c r="E103" s="45">
        <v>-50</v>
      </c>
      <c r="F103" s="62">
        <v>-42.7</v>
      </c>
      <c r="G103" s="52"/>
    </row>
    <row r="104" spans="1:7" s="53" customFormat="1" ht="14.25" customHeight="1">
      <c r="A104" s="61"/>
      <c r="B104" s="60" t="s">
        <v>222</v>
      </c>
      <c r="C104" s="59">
        <v>102.6</v>
      </c>
      <c r="D104" s="59">
        <f>D107+D110+D113+D116</f>
        <v>17.649</v>
      </c>
      <c r="E104" s="62">
        <f t="shared" si="4"/>
        <v>-84.951</v>
      </c>
      <c r="F104" s="62" t="s">
        <v>255</v>
      </c>
      <c r="G104" s="52"/>
    </row>
    <row r="105" spans="1:7" s="53" customFormat="1" ht="14.25" customHeight="1">
      <c r="A105" s="61" t="s">
        <v>72</v>
      </c>
      <c r="B105" s="75" t="s">
        <v>200</v>
      </c>
      <c r="C105" s="44"/>
      <c r="D105" s="44"/>
      <c r="E105" s="20"/>
      <c r="F105" s="80"/>
      <c r="G105" s="52"/>
    </row>
    <row r="106" spans="1:7" s="53" customFormat="1" ht="14.25" customHeight="1">
      <c r="A106" s="61"/>
      <c r="B106" s="64" t="s">
        <v>198</v>
      </c>
      <c r="C106" s="79">
        <v>49</v>
      </c>
      <c r="D106" s="79">
        <v>2</v>
      </c>
      <c r="E106" s="20">
        <v>-47</v>
      </c>
      <c r="F106" s="80" t="s">
        <v>242</v>
      </c>
      <c r="G106" s="52"/>
    </row>
    <row r="107" spans="1:7" s="53" customFormat="1" ht="14.25" customHeight="1">
      <c r="A107" s="61"/>
      <c r="B107" s="64" t="s">
        <v>222</v>
      </c>
      <c r="C107" s="92">
        <v>0.9</v>
      </c>
      <c r="D107" s="23">
        <v>0.015</v>
      </c>
      <c r="E107" s="80">
        <f>D107-C107</f>
        <v>-0.885</v>
      </c>
      <c r="F107" s="80"/>
      <c r="G107" s="52"/>
    </row>
    <row r="108" spans="1:7" s="26" customFormat="1" ht="14.25" customHeight="1">
      <c r="A108" s="1" t="s">
        <v>79</v>
      </c>
      <c r="B108" s="73" t="s">
        <v>89</v>
      </c>
      <c r="C108" s="21"/>
      <c r="D108" s="21"/>
      <c r="E108" s="20"/>
      <c r="F108" s="80"/>
      <c r="G108" s="27"/>
    </row>
    <row r="109" spans="1:7" s="26" customFormat="1" ht="14.25" customHeight="1">
      <c r="A109" s="1"/>
      <c r="B109" s="18" t="s">
        <v>202</v>
      </c>
      <c r="C109" s="21">
        <v>4</v>
      </c>
      <c r="D109" s="21">
        <v>6</v>
      </c>
      <c r="E109" s="20">
        <v>2</v>
      </c>
      <c r="F109" s="80">
        <v>50</v>
      </c>
      <c r="G109" s="27"/>
    </row>
    <row r="110" spans="1:7" s="26" customFormat="1" ht="14.25" customHeight="1">
      <c r="A110" s="1"/>
      <c r="B110" s="18" t="s">
        <v>223</v>
      </c>
      <c r="C110" s="21">
        <v>0.1</v>
      </c>
      <c r="D110" s="80">
        <v>1.5</v>
      </c>
      <c r="E110" s="80">
        <f t="shared" si="4"/>
        <v>1.4</v>
      </c>
      <c r="F110" s="80" t="s">
        <v>256</v>
      </c>
      <c r="G110" s="27"/>
    </row>
    <row r="111" spans="1:7" s="26" customFormat="1" ht="24.75" customHeight="1">
      <c r="A111" s="1" t="s">
        <v>87</v>
      </c>
      <c r="B111" s="74" t="s">
        <v>94</v>
      </c>
      <c r="C111" s="21"/>
      <c r="D111" s="21"/>
      <c r="E111" s="20"/>
      <c r="F111" s="80"/>
      <c r="G111" s="27"/>
    </row>
    <row r="112" spans="1:7" s="26" customFormat="1" ht="15.75" customHeight="1">
      <c r="A112" s="1"/>
      <c r="B112" s="14" t="s">
        <v>203</v>
      </c>
      <c r="C112" s="21">
        <v>9</v>
      </c>
      <c r="D112" s="21">
        <v>2</v>
      </c>
      <c r="E112" s="20">
        <v>-7</v>
      </c>
      <c r="F112" s="80" t="s">
        <v>241</v>
      </c>
      <c r="G112" s="27"/>
    </row>
    <row r="113" spans="1:7" s="26" customFormat="1" ht="17.25" customHeight="1">
      <c r="A113" s="1"/>
      <c r="B113" s="14" t="s">
        <v>223</v>
      </c>
      <c r="C113" s="21">
        <v>99.3</v>
      </c>
      <c r="D113" s="80">
        <v>0.034</v>
      </c>
      <c r="E113" s="80">
        <f t="shared" si="4"/>
        <v>-99.26599999999999</v>
      </c>
      <c r="F113" s="80"/>
      <c r="G113" s="27"/>
    </row>
    <row r="114" spans="1:7" s="53" customFormat="1" ht="13.5" customHeight="1">
      <c r="A114" s="61" t="s">
        <v>162</v>
      </c>
      <c r="B114" s="76" t="s">
        <v>163</v>
      </c>
      <c r="C114" s="44"/>
      <c r="D114" s="44"/>
      <c r="E114" s="20"/>
      <c r="F114" s="80"/>
      <c r="G114" s="52"/>
    </row>
    <row r="115" spans="1:7" s="53" customFormat="1" ht="13.5" customHeight="1">
      <c r="A115" s="61"/>
      <c r="B115" s="48" t="s">
        <v>202</v>
      </c>
      <c r="C115" s="79">
        <v>105</v>
      </c>
      <c r="D115" s="79">
        <v>107</v>
      </c>
      <c r="E115" s="20">
        <v>2</v>
      </c>
      <c r="F115" s="80">
        <v>1.9</v>
      </c>
      <c r="G115" s="52"/>
    </row>
    <row r="116" spans="1:7" s="53" customFormat="1" ht="13.5" customHeight="1">
      <c r="A116" s="61"/>
      <c r="B116" s="48" t="s">
        <v>223</v>
      </c>
      <c r="C116" s="23">
        <v>2.3</v>
      </c>
      <c r="D116" s="23">
        <v>16.1</v>
      </c>
      <c r="E116" s="80">
        <f t="shared" si="4"/>
        <v>13.8</v>
      </c>
      <c r="F116" s="80" t="s">
        <v>240</v>
      </c>
      <c r="G116" s="52"/>
    </row>
    <row r="117" spans="1:7" s="26" customFormat="1" ht="12.75">
      <c r="A117" s="35" t="s">
        <v>80</v>
      </c>
      <c r="B117" s="39" t="s">
        <v>70</v>
      </c>
      <c r="C117" s="22">
        <v>55</v>
      </c>
      <c r="D117" s="22">
        <v>42</v>
      </c>
      <c r="E117" s="45">
        <f t="shared" si="4"/>
        <v>-13</v>
      </c>
      <c r="F117" s="62">
        <f t="shared" si="5"/>
        <v>-23.636363636363626</v>
      </c>
      <c r="G117" s="27"/>
    </row>
    <row r="118" spans="1:7" s="26" customFormat="1" ht="12.75">
      <c r="A118" s="12" t="s">
        <v>81</v>
      </c>
      <c r="B118" s="14" t="s">
        <v>73</v>
      </c>
      <c r="C118" s="21">
        <v>33</v>
      </c>
      <c r="D118" s="21">
        <v>21</v>
      </c>
      <c r="E118" s="20">
        <f t="shared" si="4"/>
        <v>-12</v>
      </c>
      <c r="F118" s="80">
        <f t="shared" si="5"/>
        <v>-36.36363636363637</v>
      </c>
      <c r="G118" s="27"/>
    </row>
    <row r="119" spans="1:7" s="26" customFormat="1" ht="12.75" hidden="1">
      <c r="A119" s="12" t="s">
        <v>82</v>
      </c>
      <c r="B119" s="14" t="s">
        <v>74</v>
      </c>
      <c r="C119" s="21"/>
      <c r="D119" s="21">
        <v>21</v>
      </c>
      <c r="E119" s="20">
        <f t="shared" si="4"/>
        <v>21</v>
      </c>
      <c r="F119" s="80" t="e">
        <f t="shared" si="5"/>
        <v>#DIV/0!</v>
      </c>
      <c r="G119" s="27"/>
    </row>
    <row r="120" spans="1:7" s="26" customFormat="1" ht="12.75" hidden="1">
      <c r="A120" s="12" t="s">
        <v>83</v>
      </c>
      <c r="B120" s="17" t="s">
        <v>75</v>
      </c>
      <c r="C120" s="21"/>
      <c r="D120" s="21">
        <v>31</v>
      </c>
      <c r="E120" s="20">
        <f t="shared" si="4"/>
        <v>31</v>
      </c>
      <c r="F120" s="80" t="e">
        <f t="shared" si="5"/>
        <v>#DIV/0!</v>
      </c>
      <c r="G120" s="32"/>
    </row>
    <row r="121" spans="1:7" s="26" customFormat="1" ht="12.75">
      <c r="A121" s="35" t="s">
        <v>84</v>
      </c>
      <c r="B121" s="39" t="s">
        <v>88</v>
      </c>
      <c r="C121" s="22">
        <v>1</v>
      </c>
      <c r="D121" s="22">
        <v>4</v>
      </c>
      <c r="E121" s="45">
        <f t="shared" si="4"/>
        <v>3</v>
      </c>
      <c r="F121" s="62" t="s">
        <v>239</v>
      </c>
      <c r="G121" s="27"/>
    </row>
    <row r="122" spans="1:7" s="26" customFormat="1" ht="12.75">
      <c r="A122" s="12" t="s">
        <v>90</v>
      </c>
      <c r="B122" s="14" t="s">
        <v>76</v>
      </c>
      <c r="C122" s="21">
        <v>0</v>
      </c>
      <c r="D122" s="21">
        <v>0</v>
      </c>
      <c r="E122" s="20">
        <f t="shared" si="4"/>
        <v>0</v>
      </c>
      <c r="F122" s="80">
        <v>0</v>
      </c>
      <c r="G122" s="32"/>
    </row>
    <row r="123" spans="1:7" s="26" customFormat="1" ht="12.75" hidden="1">
      <c r="A123" s="12" t="s">
        <v>91</v>
      </c>
      <c r="B123" s="14" t="s">
        <v>77</v>
      </c>
      <c r="C123" s="21"/>
      <c r="D123" s="21">
        <v>3</v>
      </c>
      <c r="E123" s="20">
        <f t="shared" si="4"/>
        <v>3</v>
      </c>
      <c r="F123" s="80" t="e">
        <f t="shared" si="5"/>
        <v>#DIV/0!</v>
      </c>
      <c r="G123" s="32"/>
    </row>
    <row r="124" spans="1:7" s="26" customFormat="1" ht="12.75" hidden="1">
      <c r="A124" s="12" t="s">
        <v>92</v>
      </c>
      <c r="B124" s="14" t="s">
        <v>78</v>
      </c>
      <c r="C124" s="21"/>
      <c r="D124" s="21">
        <v>1</v>
      </c>
      <c r="E124" s="20">
        <f t="shared" si="4"/>
        <v>1</v>
      </c>
      <c r="F124" s="80" t="e">
        <f t="shared" si="5"/>
        <v>#DIV/0!</v>
      </c>
      <c r="G124" s="32"/>
    </row>
    <row r="125" spans="1:7" s="26" customFormat="1" ht="15" customHeight="1">
      <c r="A125" s="35" t="s">
        <v>85</v>
      </c>
      <c r="B125" s="39" t="s">
        <v>35</v>
      </c>
      <c r="C125" s="21">
        <v>0</v>
      </c>
      <c r="D125" s="21">
        <v>0</v>
      </c>
      <c r="E125" s="20">
        <f t="shared" si="4"/>
        <v>0</v>
      </c>
      <c r="F125" s="80">
        <v>0</v>
      </c>
      <c r="G125" s="32"/>
    </row>
    <row r="126" spans="1:7" s="26" customFormat="1" ht="39" customHeight="1">
      <c r="A126" s="35" t="s">
        <v>93</v>
      </c>
      <c r="B126" s="39" t="s">
        <v>86</v>
      </c>
      <c r="C126" s="21">
        <v>0</v>
      </c>
      <c r="D126" s="21">
        <v>0</v>
      </c>
      <c r="E126" s="20">
        <f t="shared" si="4"/>
        <v>0</v>
      </c>
      <c r="F126" s="80">
        <v>0</v>
      </c>
      <c r="G126" s="32"/>
    </row>
    <row r="127" spans="1:7" s="26" customFormat="1" ht="40.5" customHeight="1">
      <c r="A127" s="35" t="s">
        <v>99</v>
      </c>
      <c r="B127" s="39" t="s">
        <v>97</v>
      </c>
      <c r="C127" s="22">
        <v>163</v>
      </c>
      <c r="D127" s="22">
        <v>200</v>
      </c>
      <c r="E127" s="45">
        <f t="shared" si="4"/>
        <v>37</v>
      </c>
      <c r="F127" s="62">
        <f>D127/C127*100-100</f>
        <v>22.699386503067487</v>
      </c>
      <c r="G127" s="32"/>
    </row>
    <row r="128" spans="1:7" s="26" customFormat="1" ht="12.75" hidden="1">
      <c r="A128" s="12" t="s">
        <v>100</v>
      </c>
      <c r="B128" s="14" t="s">
        <v>95</v>
      </c>
      <c r="C128" s="21"/>
      <c r="D128" s="21">
        <v>385</v>
      </c>
      <c r="E128" s="20">
        <f t="shared" si="4"/>
        <v>385</v>
      </c>
      <c r="F128" s="80" t="e">
        <f t="shared" si="5"/>
        <v>#DIV/0!</v>
      </c>
      <c r="G128" s="32"/>
    </row>
    <row r="129" spans="1:7" s="26" customFormat="1" ht="12.75" hidden="1">
      <c r="A129" s="12" t="s">
        <v>101</v>
      </c>
      <c r="B129" s="14" t="s">
        <v>96</v>
      </c>
      <c r="C129" s="21"/>
      <c r="D129" s="21">
        <v>318</v>
      </c>
      <c r="E129" s="20">
        <f t="shared" si="4"/>
        <v>318</v>
      </c>
      <c r="F129" s="80" t="e">
        <f t="shared" si="5"/>
        <v>#DIV/0!</v>
      </c>
      <c r="G129" s="32"/>
    </row>
    <row r="130" spans="1:7" s="26" customFormat="1" ht="12.75" hidden="1">
      <c r="A130" s="12" t="s">
        <v>102</v>
      </c>
      <c r="B130" s="14" t="s">
        <v>98</v>
      </c>
      <c r="C130" s="21"/>
      <c r="D130" s="21">
        <v>334</v>
      </c>
      <c r="E130" s="20">
        <f t="shared" si="4"/>
        <v>334</v>
      </c>
      <c r="F130" s="80" t="e">
        <f t="shared" si="5"/>
        <v>#DIV/0!</v>
      </c>
      <c r="G130" s="32"/>
    </row>
    <row r="131" spans="1:7" s="26" customFormat="1" ht="25.5">
      <c r="A131" s="35" t="s">
        <v>103</v>
      </c>
      <c r="B131" s="39" t="s">
        <v>104</v>
      </c>
      <c r="C131" s="21">
        <v>42</v>
      </c>
      <c r="D131" s="21">
        <v>32</v>
      </c>
      <c r="E131" s="20">
        <f t="shared" si="4"/>
        <v>-10</v>
      </c>
      <c r="F131" s="80">
        <f t="shared" si="5"/>
        <v>-23.80952380952381</v>
      </c>
      <c r="G131" s="27"/>
    </row>
    <row r="132" spans="1:7" s="26" customFormat="1" ht="12.75">
      <c r="A132" s="12" t="s">
        <v>105</v>
      </c>
      <c r="B132" s="14" t="s">
        <v>111</v>
      </c>
      <c r="C132" s="21">
        <v>0</v>
      </c>
      <c r="D132" s="21">
        <v>2</v>
      </c>
      <c r="E132" s="20">
        <f t="shared" si="4"/>
        <v>2</v>
      </c>
      <c r="F132" s="80"/>
      <c r="G132" s="27"/>
    </row>
    <row r="133" spans="1:7" s="26" customFormat="1" ht="12.75">
      <c r="A133" s="12" t="s">
        <v>106</v>
      </c>
      <c r="B133" s="14" t="s">
        <v>112</v>
      </c>
      <c r="C133" s="21">
        <v>0</v>
      </c>
      <c r="D133" s="21">
        <v>0</v>
      </c>
      <c r="E133" s="20">
        <f t="shared" si="4"/>
        <v>0</v>
      </c>
      <c r="F133" s="80">
        <v>0</v>
      </c>
      <c r="G133" s="27"/>
    </row>
    <row r="134" spans="1:7" s="26" customFormat="1" ht="12.75">
      <c r="A134" s="12" t="s">
        <v>107</v>
      </c>
      <c r="B134" s="14" t="s">
        <v>113</v>
      </c>
      <c r="C134" s="23">
        <v>0</v>
      </c>
      <c r="D134" s="23">
        <v>0</v>
      </c>
      <c r="E134" s="20">
        <f t="shared" si="4"/>
        <v>0</v>
      </c>
      <c r="F134" s="80">
        <v>0</v>
      </c>
      <c r="G134" s="27"/>
    </row>
    <row r="135" spans="1:7" s="26" customFormat="1" ht="12.75">
      <c r="A135" s="12" t="s">
        <v>108</v>
      </c>
      <c r="B135" s="18" t="s">
        <v>114</v>
      </c>
      <c r="C135" s="21">
        <v>2</v>
      </c>
      <c r="D135" s="21">
        <v>2</v>
      </c>
      <c r="E135" s="20">
        <f t="shared" si="4"/>
        <v>0</v>
      </c>
      <c r="F135" s="80">
        <f t="shared" si="5"/>
        <v>0</v>
      </c>
      <c r="G135" s="27"/>
    </row>
    <row r="136" spans="1:7" s="26" customFormat="1" ht="24" customHeight="1">
      <c r="A136" s="12" t="s">
        <v>109</v>
      </c>
      <c r="B136" s="14" t="s">
        <v>115</v>
      </c>
      <c r="C136" s="21">
        <v>8</v>
      </c>
      <c r="D136" s="21">
        <v>1</v>
      </c>
      <c r="E136" s="20">
        <f t="shared" si="4"/>
        <v>-7</v>
      </c>
      <c r="F136" s="80" t="s">
        <v>238</v>
      </c>
      <c r="G136" s="27"/>
    </row>
    <row r="137" spans="1:7" s="26" customFormat="1" ht="25.5" customHeight="1">
      <c r="A137" s="35" t="s">
        <v>110</v>
      </c>
      <c r="B137" s="39" t="s">
        <v>125</v>
      </c>
      <c r="C137" s="21">
        <v>5</v>
      </c>
      <c r="D137" s="21">
        <v>4</v>
      </c>
      <c r="E137" s="20">
        <f t="shared" si="4"/>
        <v>-1</v>
      </c>
      <c r="F137" s="80">
        <f t="shared" si="5"/>
        <v>-20</v>
      </c>
      <c r="G137" s="27"/>
    </row>
    <row r="138" spans="1:7" s="26" customFormat="1" ht="24" customHeight="1">
      <c r="A138" s="12" t="s">
        <v>116</v>
      </c>
      <c r="B138" s="14" t="s">
        <v>118</v>
      </c>
      <c r="C138" s="21">
        <v>1</v>
      </c>
      <c r="D138" s="21">
        <v>2</v>
      </c>
      <c r="E138" s="20">
        <f t="shared" si="4"/>
        <v>1</v>
      </c>
      <c r="F138" s="80" t="s">
        <v>236</v>
      </c>
      <c r="G138" s="27"/>
    </row>
    <row r="139" spans="1:7" s="53" customFormat="1" ht="13.5" customHeight="1">
      <c r="A139" s="23" t="s">
        <v>117</v>
      </c>
      <c r="B139" s="60" t="s">
        <v>119</v>
      </c>
      <c r="C139" s="23">
        <v>30</v>
      </c>
      <c r="D139" s="23">
        <v>5</v>
      </c>
      <c r="E139" s="80">
        <f t="shared" si="4"/>
        <v>-25</v>
      </c>
      <c r="F139" s="80" t="s">
        <v>237</v>
      </c>
      <c r="G139" s="52"/>
    </row>
    <row r="140" spans="1:7" s="26" customFormat="1" ht="24.75" customHeight="1">
      <c r="A140" s="35" t="s">
        <v>120</v>
      </c>
      <c r="B140" s="39" t="s">
        <v>121</v>
      </c>
      <c r="C140" s="21">
        <v>4</v>
      </c>
      <c r="D140" s="21">
        <v>5</v>
      </c>
      <c r="E140" s="20">
        <f t="shared" si="4"/>
        <v>1</v>
      </c>
      <c r="F140" s="80">
        <v>25</v>
      </c>
      <c r="G140" s="27"/>
    </row>
    <row r="141" spans="1:7" s="26" customFormat="1" ht="25.5" customHeight="1">
      <c r="A141" s="35" t="s">
        <v>122</v>
      </c>
      <c r="B141" s="39" t="s">
        <v>204</v>
      </c>
      <c r="C141" s="21">
        <v>6</v>
      </c>
      <c r="D141" s="21">
        <v>3</v>
      </c>
      <c r="E141" s="20">
        <f t="shared" si="4"/>
        <v>-3</v>
      </c>
      <c r="F141" s="80" t="s">
        <v>236</v>
      </c>
      <c r="G141" s="27"/>
    </row>
    <row r="142" spans="1:7" s="26" customFormat="1" ht="14.25" customHeight="1" hidden="1">
      <c r="A142" s="12" t="s">
        <v>207</v>
      </c>
      <c r="B142" s="14" t="s">
        <v>206</v>
      </c>
      <c r="C142" s="21"/>
      <c r="D142" s="21">
        <v>21</v>
      </c>
      <c r="E142" s="20">
        <f t="shared" si="4"/>
        <v>21</v>
      </c>
      <c r="F142" s="80" t="e">
        <f t="shared" si="5"/>
        <v>#DIV/0!</v>
      </c>
      <c r="G142" s="27"/>
    </row>
    <row r="143" spans="1:7" s="26" customFormat="1" ht="15" customHeight="1" hidden="1">
      <c r="A143" s="12" t="s">
        <v>208</v>
      </c>
      <c r="B143" s="14" t="s">
        <v>205</v>
      </c>
      <c r="C143" s="21"/>
      <c r="D143" s="21">
        <v>1</v>
      </c>
      <c r="E143" s="20">
        <f t="shared" si="4"/>
        <v>1</v>
      </c>
      <c r="F143" s="80" t="e">
        <f t="shared" si="5"/>
        <v>#DIV/0!</v>
      </c>
      <c r="G143" s="27"/>
    </row>
    <row r="144" spans="1:7" s="26" customFormat="1" ht="13.5" customHeight="1">
      <c r="A144" s="35" t="s">
        <v>123</v>
      </c>
      <c r="B144" s="39" t="s">
        <v>124</v>
      </c>
      <c r="C144" s="21">
        <v>7</v>
      </c>
      <c r="D144" s="21">
        <v>16</v>
      </c>
      <c r="E144" s="21">
        <f>D144-C144</f>
        <v>9</v>
      </c>
      <c r="F144" s="80" t="s">
        <v>235</v>
      </c>
      <c r="G144" s="27"/>
    </row>
    <row r="145" spans="1:7" s="26" customFormat="1" ht="12.75" customHeight="1">
      <c r="A145" s="103"/>
      <c r="B145" s="104"/>
      <c r="C145" s="104"/>
      <c r="D145" s="104"/>
      <c r="E145" s="104"/>
      <c r="F145" s="105"/>
      <c r="G145" s="32"/>
    </row>
    <row r="146" spans="1:7" s="26" customFormat="1" ht="12.75">
      <c r="A146" s="35" t="s">
        <v>128</v>
      </c>
      <c r="B146" s="39" t="s">
        <v>126</v>
      </c>
      <c r="C146" s="21"/>
      <c r="D146" s="22"/>
      <c r="E146" s="21"/>
      <c r="F146" s="21"/>
      <c r="G146" s="32"/>
    </row>
    <row r="147" spans="1:7" s="26" customFormat="1" ht="12.75">
      <c r="A147" s="12" t="s">
        <v>131</v>
      </c>
      <c r="B147" s="14" t="s">
        <v>127</v>
      </c>
      <c r="C147" s="21">
        <v>56</v>
      </c>
      <c r="D147" s="21">
        <v>29</v>
      </c>
      <c r="E147" s="21">
        <f>D147-C147</f>
        <v>-27</v>
      </c>
      <c r="F147" s="80">
        <f>D147/C147*100-100</f>
        <v>-48.21428571428571</v>
      </c>
      <c r="G147" s="27"/>
    </row>
    <row r="148" spans="1:7" s="26" customFormat="1" ht="12.75" hidden="1">
      <c r="A148" s="12" t="s">
        <v>132</v>
      </c>
      <c r="B148" s="14" t="s">
        <v>130</v>
      </c>
      <c r="C148" s="21"/>
      <c r="D148" s="21"/>
      <c r="E148" s="21"/>
      <c r="F148" s="21"/>
      <c r="G148" s="27"/>
    </row>
    <row r="149" spans="1:7" s="34" customFormat="1" ht="30" customHeight="1">
      <c r="A149" s="40" t="s">
        <v>129</v>
      </c>
      <c r="B149" s="36" t="s">
        <v>36</v>
      </c>
      <c r="C149" s="21">
        <v>35</v>
      </c>
      <c r="D149" s="21">
        <v>35</v>
      </c>
      <c r="E149" s="21">
        <f>D149-C149</f>
        <v>0</v>
      </c>
      <c r="F149" s="80">
        <f>D149/C149*100-100</f>
        <v>0</v>
      </c>
      <c r="G149" s="33"/>
    </row>
    <row r="150" spans="1:7" s="26" customFormat="1" ht="12.75" customHeight="1">
      <c r="A150" s="106" t="s">
        <v>23</v>
      </c>
      <c r="B150" s="107"/>
      <c r="C150" s="8"/>
      <c r="D150" s="24"/>
      <c r="E150" s="8"/>
      <c r="F150" s="8"/>
      <c r="G150" s="27"/>
    </row>
    <row r="151" spans="1:7" s="53" customFormat="1" ht="25.5">
      <c r="A151" s="19" t="s">
        <v>171</v>
      </c>
      <c r="B151" s="48" t="s">
        <v>224</v>
      </c>
      <c r="C151" s="55">
        <v>24341.7</v>
      </c>
      <c r="D151" s="55">
        <v>37330.3</v>
      </c>
      <c r="E151" s="55">
        <f>D151-C151</f>
        <v>12988.600000000002</v>
      </c>
      <c r="F151" s="55">
        <f>D151/C151*100-100</f>
        <v>53.35946133589684</v>
      </c>
      <c r="G151" s="52"/>
    </row>
    <row r="152" spans="1:7" s="26" customFormat="1" ht="12.75">
      <c r="A152" s="19" t="s">
        <v>133</v>
      </c>
      <c r="B152" s="7" t="s">
        <v>178</v>
      </c>
      <c r="C152" s="8">
        <v>39</v>
      </c>
      <c r="D152" s="8">
        <v>38</v>
      </c>
      <c r="E152" s="8">
        <f>D152-C152</f>
        <v>-1</v>
      </c>
      <c r="F152" s="55">
        <f>D152/C152*100-100</f>
        <v>-2.564102564102569</v>
      </c>
      <c r="G152" s="27"/>
    </row>
    <row r="153" spans="1:7" s="26" customFormat="1" ht="12.75">
      <c r="A153" s="19" t="s">
        <v>134</v>
      </c>
      <c r="B153" s="7" t="s">
        <v>177</v>
      </c>
      <c r="C153" s="8">
        <v>318</v>
      </c>
      <c r="D153" s="8">
        <v>262</v>
      </c>
      <c r="E153" s="8">
        <f>D153-C153</f>
        <v>-56</v>
      </c>
      <c r="F153" s="55">
        <f>D153/C153*100-100</f>
        <v>-17.61006289308176</v>
      </c>
      <c r="G153" s="27"/>
    </row>
    <row r="154" spans="1:6" s="26" customFormat="1" ht="25.5">
      <c r="A154" s="19" t="s">
        <v>135</v>
      </c>
      <c r="B154" s="14" t="s">
        <v>37</v>
      </c>
      <c r="C154" s="8">
        <v>341</v>
      </c>
      <c r="D154" s="8">
        <v>271</v>
      </c>
      <c r="E154" s="8">
        <f>D154-C154</f>
        <v>-70</v>
      </c>
      <c r="F154" s="55">
        <f>D154/C154*100-100</f>
        <v>-20.52785923753666</v>
      </c>
    </row>
    <row r="155" spans="1:7" s="53" customFormat="1" ht="13.5" customHeight="1">
      <c r="A155" s="19" t="s">
        <v>176</v>
      </c>
      <c r="B155" s="56" t="s">
        <v>225</v>
      </c>
      <c r="C155" s="55">
        <v>38.9</v>
      </c>
      <c r="D155" s="55">
        <v>44.7</v>
      </c>
      <c r="E155" s="55">
        <f>D155-C155</f>
        <v>5.800000000000004</v>
      </c>
      <c r="F155" s="55">
        <f>D155/C155*100-100</f>
        <v>14.910025706940885</v>
      </c>
      <c r="G155" s="52"/>
    </row>
    <row r="156" spans="1:7" s="53" customFormat="1" ht="13.5" customHeight="1">
      <c r="A156" s="69"/>
      <c r="C156" s="52"/>
      <c r="D156" s="52"/>
      <c r="E156" s="52"/>
      <c r="F156" s="70"/>
      <c r="G156" s="52"/>
    </row>
    <row r="157" spans="1:7" s="53" customFormat="1" ht="51" customHeight="1">
      <c r="A157" s="98" t="s">
        <v>182</v>
      </c>
      <c r="B157" s="98"/>
      <c r="C157" s="98"/>
      <c r="D157" s="98"/>
      <c r="E157" s="98"/>
      <c r="F157" s="98"/>
      <c r="G157" s="52"/>
    </row>
    <row r="158" ht="39" customHeight="1"/>
    <row r="159" spans="1:6" ht="12.75">
      <c r="A159" s="95"/>
      <c r="B159" s="95"/>
      <c r="C159" s="95"/>
      <c r="D159" s="95"/>
      <c r="E159" s="95"/>
      <c r="F159" s="95"/>
    </row>
  </sheetData>
  <sheetProtection/>
  <mergeCells count="13">
    <mergeCell ref="A78:F78"/>
    <mergeCell ref="A145:F145"/>
    <mergeCell ref="A150:B150"/>
    <mergeCell ref="C3:C4"/>
    <mergeCell ref="D3:D4"/>
    <mergeCell ref="A159:F159"/>
    <mergeCell ref="A1:F1"/>
    <mergeCell ref="A157:F157"/>
    <mergeCell ref="E3:F3"/>
    <mergeCell ref="A3:A4"/>
    <mergeCell ref="B3:B4"/>
    <mergeCell ref="A6:F6"/>
    <mergeCell ref="A43:F43"/>
  </mergeCells>
  <printOptions/>
  <pageMargins left="0.3937007874015748" right="0.3937007874015748" top="0.3937007874015748" bottom="0.1968503937007874" header="0.5118110236220472" footer="0.11811023622047245"/>
  <pageSetup fitToHeight="0" fitToWidth="1" horizontalDpi="600" verticalDpi="600" orientation="portrait" paperSize="9" scale="7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Писаренко Владимир Викторович</cp:lastModifiedBy>
  <cp:lastPrinted>2023-09-28T00:34:33Z</cp:lastPrinted>
  <dcterms:created xsi:type="dcterms:W3CDTF">2010-07-20T06:25:29Z</dcterms:created>
  <dcterms:modified xsi:type="dcterms:W3CDTF">2023-09-28T01:25:43Z</dcterms:modified>
  <cp:category/>
  <cp:version/>
  <cp:contentType/>
  <cp:contentStatus/>
</cp:coreProperties>
</file>